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OCT 2018" sheetId="1" r:id="rId1"/>
  </sheets>
  <definedNames>
    <definedName name="_xlnm.Print_Area" localSheetId="0">'OCT 2018'!$A$1:$J$740</definedName>
    <definedName name="_xlnm.Print_Titles" localSheetId="0">'OCT 2018'!$9:$12</definedName>
  </definedNames>
  <calcPr fullCalcOnLoad="1"/>
</workbook>
</file>

<file path=xl/sharedStrings.xml><?xml version="1.0" encoding="utf-8"?>
<sst xmlns="http://schemas.openxmlformats.org/spreadsheetml/2006/main" count="858" uniqueCount="631">
  <si>
    <t>CRT</t>
  </si>
  <si>
    <t>BUGET</t>
  </si>
  <si>
    <t>LOCAL</t>
  </si>
  <si>
    <t>DENUMIRE  OBIECTIV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</si>
  <si>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</si>
  <si>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</si>
  <si>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</si>
  <si>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</si>
  <si>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</si>
  <si>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</si>
  <si>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</si>
  <si>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</si>
  <si>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</si>
  <si>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</si>
  <si>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II</t>
  </si>
  <si>
    <t>SPITALUL JUDETEAN DE URGENTA</t>
  </si>
  <si>
    <t>LUCRARI IN CONTINUARE</t>
  </si>
  <si>
    <t>V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</si>
  <si>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</si>
  <si>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</si>
  <si>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</si>
  <si>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</si>
  <si>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</si>
  <si>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</si>
  <si>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</si>
  <si>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</si>
  <si>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>NR.</t>
  </si>
  <si>
    <t>ALTE  CHELTUIELI   din care:</t>
  </si>
  <si>
    <t>ALTE  CHELTUIELI  din care:</t>
  </si>
  <si>
    <t>III</t>
  </si>
  <si>
    <t xml:space="preserve"> ALTE  CHELTUIELI  din care:</t>
  </si>
  <si>
    <t>SERVICIUL PUBLIC JUDETEAN DE DRUMURI  din care :</t>
  </si>
  <si>
    <t>DOTARI INDEPENDENTE</t>
  </si>
  <si>
    <t>ALOCATII</t>
  </si>
  <si>
    <t>ALTE  CHELTUIELI  din care :</t>
  </si>
  <si>
    <t>ALTE   CHELTUIELI  -   din care :</t>
  </si>
  <si>
    <t>ALTE CHELTUIELI ASIMILATE INVEST - RK, PROIECT, EXEC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</si>
  <si>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</si>
  <si>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</si>
  <si>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</si>
  <si>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</si>
  <si>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</si>
  <si>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</si>
  <si>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</si>
  <si>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</si>
  <si>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</si>
  <si>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</si>
  <si>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</si>
  <si>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</si>
  <si>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MII LEI</t>
  </si>
  <si>
    <t>VIII</t>
  </si>
  <si>
    <t>ACTIVITATII DE SALVAMONT</t>
  </si>
  <si>
    <t>SERVICIUL PUBLIC JUDET.PENTRU PROMOVAREA TURISMULUI SI COORDONAREA</t>
  </si>
  <si>
    <t>ALTE CHELTUIELI   din care :</t>
  </si>
  <si>
    <t>PREŞEDINTE,</t>
  </si>
  <si>
    <t>CENTRUL SCOLAR DE EDUCATIE INCLUZIVA NR.1 BACAU</t>
  </si>
  <si>
    <t>SCOALA GIMNAZIALA SPECIALA "MARIA MONTESSORI" BACAU</t>
  </si>
  <si>
    <t>ACHIZITII MUZEALE</t>
  </si>
  <si>
    <t>VI</t>
  </si>
  <si>
    <t>AUTOTURISM</t>
  </si>
  <si>
    <t>CRESTEREA CAPACIT. PORTANTE SI MODERNIZARE PISTA DE DECOLARE SI ATERIZARE</t>
  </si>
  <si>
    <t>DOTARI INDEPENDENTE: din care</t>
  </si>
  <si>
    <t>STUDII PENTRU OBTINEREA AUTORIZATIEI DE GOSPODARIRE A APELOR PENTRU OBIECTIV</t>
  </si>
  <si>
    <t>SERVICIUL PUBLIC DE PROTECTIA PLANTELOR</t>
  </si>
  <si>
    <t>CENTRUL DE SERVICII SOCIALE GHIOCELUL BACAU</t>
  </si>
  <si>
    <t>CRRN RACACIUNI</t>
  </si>
  <si>
    <t>CRRPD TARGU OCNA</t>
  </si>
  <si>
    <t>EXECUTIE LUCRARI</t>
  </si>
  <si>
    <t>IX</t>
  </si>
  <si>
    <t>JUDETUL BACAU</t>
  </si>
  <si>
    <t>SORIN BRASOVEANU</t>
  </si>
  <si>
    <t>CR HENRI COANDA</t>
  </si>
  <si>
    <t>RK  REABILITARE TERMICA PAVILION ASISTATI - DOCUMENTATIE TEHNICA, EXEC. LUCRARI, CHELT CONEXE</t>
  </si>
  <si>
    <t>CRRPH UNGURENI</t>
  </si>
  <si>
    <t>CRRPD CONDORUL BACAU</t>
  </si>
  <si>
    <t>GENERATOR CURENT ELECTRIC</t>
  </si>
  <si>
    <t>APARAT PROPRIU</t>
  </si>
  <si>
    <t>INSTRUMENT MUZICAL - ACORDEON</t>
  </si>
  <si>
    <t>INSTRUMENT MUZICAL - TROMPETA</t>
  </si>
  <si>
    <t>LICENTE, PROGRAME INFORMATICE</t>
  </si>
  <si>
    <t xml:space="preserve"> STUDII PREFEZ./FEZAB ( DALI, EXPERT TEH. DOC. TEH-ECON )+ LUCRARI RK</t>
  </si>
  <si>
    <t>DOCUMENTATIE TEHNICO ECONOMICA PSI SI LUCRARI DE INTERVENTII</t>
  </si>
  <si>
    <t>X</t>
  </si>
  <si>
    <t>CREDIT</t>
  </si>
  <si>
    <t>BUGETAR</t>
  </si>
  <si>
    <t>2=3+4+5+6+7</t>
  </si>
  <si>
    <t>INCUBATOR TIP INSOLETTECALEO 5 BUC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</si>
  <si>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</si>
  <si>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</si>
  <si>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</si>
  <si>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</si>
  <si>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</si>
  <si>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>APARAT ANESTEZIE  CU CAPNOGRAF</t>
  </si>
  <si>
    <t>APARAT NEBULIZARE DEZINFECTIE SI STERILIZARE</t>
  </si>
  <si>
    <t xml:space="preserve">APARATE ANESTEZIE </t>
  </si>
  <si>
    <t>CONCENTRATOARE DE OXIGEN</t>
  </si>
  <si>
    <t>CRIOTOM</t>
  </si>
  <si>
    <t>CURATATOR (BAIE) CU ULTRASUNETE</t>
  </si>
  <si>
    <t>DOPPLER VASCULAR</t>
  </si>
  <si>
    <t>ECHIPAMENT GAZ CROMATOGRAF</t>
  </si>
  <si>
    <t>ELECTROCAUTER /PLATFORMA ELECTROCHIRURGICALA</t>
  </si>
  <si>
    <t>FRIGIDER TIP VITRINA FRIGORIFICA</t>
  </si>
  <si>
    <t>FRIGIDER PENTRU STOCAREA UNEI UNITATI DE SANGE</t>
  </si>
  <si>
    <t>IMPRIMANTA PENTRU ECOGRAF - 1BUC</t>
  </si>
  <si>
    <t>INSTALATIE (MODUL) DE COLORARE HISTOPATOLOGIE</t>
  </si>
  <si>
    <t>LAMPA FOTOTERAPIE LUMINA ALBASTRA</t>
  </si>
  <si>
    <t>LAMPA FRONTALA</t>
  </si>
  <si>
    <t>LUPE EXAMINARE PT CITIRE PLACI(STEREOSCOPICE)</t>
  </si>
  <si>
    <t>MASA ORTOPEDICA APLICARE GIPS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</si>
  <si>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</si>
  <si>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</si>
  <si>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</si>
  <si>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</si>
  <si>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</si>
  <si>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OSTEODENSITOMETRU - 1BUC</t>
  </si>
  <si>
    <t>OTOSCOP CU FIBRA OPTICA HEINE BETA 200</t>
  </si>
  <si>
    <t>OXIGENATOR PORTABIL</t>
  </si>
  <si>
    <t xml:space="preserve">PAT TERAPIE INTENSIVA </t>
  </si>
  <si>
    <t>POMPA NUTRITIE - 1BUC</t>
  </si>
  <si>
    <t>REZECTOSCOP</t>
  </si>
  <si>
    <t xml:space="preserve">SINOPTOFOR 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</si>
  <si>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</si>
  <si>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</si>
  <si>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</si>
  <si>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</si>
  <si>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STATIV VERTICAL PENTRU INST. DE ROENGENDIAGNOSTIC</t>
  </si>
  <si>
    <t>STIMULATOR EXTERN</t>
  </si>
  <si>
    <t>UNITATE DOZARE AUTONOMA</t>
  </si>
  <si>
    <t>UNITATEA LAPORASCOPICA  - 1BUC</t>
  </si>
  <si>
    <t>UPS</t>
  </si>
  <si>
    <t>BOBCAT-MASINA PT CURATAT DRUMURI+ACCESORII CURATAT DRUMURI</t>
  </si>
  <si>
    <t>MASINA DE SPALAT SI DEZINFECTAT INSTRUMENTAR</t>
  </si>
  <si>
    <t>MASINA DE USCAT MOPURI</t>
  </si>
  <si>
    <t>MINICAR-MASINA ELECTRICA PT TRANSPORT</t>
  </si>
  <si>
    <t>LICENTA PC - 40 BUC</t>
  </si>
  <si>
    <t>STRUCTURA CATAPETEASMA, EXECUTIE SI CHELTUIELI CONEXE</t>
  </si>
  <si>
    <t>USI DECORATIVE, PROCURARE, MONTAJ SI CHELTUIELI CONEXE</t>
  </si>
  <si>
    <t>PLAN DE AMENAJARE A TERITORIULUI JUDETULUI BACAU</t>
  </si>
  <si>
    <t>REACTUALIZARE DOCUMENTATIE TEHNICO-ECONOMICA PENTRU REST DE EXECUTAT DECORATIUNI SI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</si>
  <si>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</si>
  <si>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</si>
  <si>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</si>
  <si>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</si>
  <si>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</si>
  <si>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</si>
  <si>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</si>
  <si>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</si>
  <si>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A IMOBILULUI "CASA NR.2" DIN MUNICIPIUL BACAU STR. HENRI COANDA NR.2 (ARHIVA+SPATII DEPOZITARE</t>
  </si>
  <si>
    <t>SI BIROURI</t>
  </si>
  <si>
    <t>NOUA BIBLIOTECA JUDETEANA - DOCUMENTATII TEHNICO-ECONOMICE SI CHELTUIELI CONEXE</t>
  </si>
  <si>
    <t xml:space="preserve">PROIECT AXA RUTIERA STRATEGICA 3 NEAMT-BACAU DJ 207D LIMITA JUDET NEAMT-TRAIAN - DN 2F </t>
  </si>
  <si>
    <t>KM 28+000-50+254, DJ 241 LIMITA JUDET VRANCEA-PODU TURCULUI-IZVORUL BERHECIULUI KM 25+000-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</si>
  <si>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</si>
  <si>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</si>
  <si>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</si>
  <si>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DOTARE SALA SEDINTE PALAT ADMINISTRATIV CU SISTEM INTEGRAT PREZENTARI MULTIMEDIA</t>
  </si>
  <si>
    <t>SISTEM DE VEHICUL AERIAN FARA ECHIPAJ UMAN LA BORD TIP UAV - 1 BUC</t>
  </si>
  <si>
    <t>TOCATOR DESEURI MEDICALE</t>
  </si>
  <si>
    <t>CRESTEREA EFICIENTEI ENERGETICE IN CLADIRILE PUBLICE- FILARMONICA MIHAIL JORA BACAU</t>
  </si>
  <si>
    <t>DOCUMENTATIE TEHN-ECON, EXECUTIE LUCRARI DE INTERVENTIE SI CHELT CONEXE LA OBIECTIVUL</t>
  </si>
  <si>
    <t>ANGAJ</t>
  </si>
  <si>
    <t>FD</t>
  </si>
  <si>
    <t>INVESTITII IN SERVICII SOCIALE COMUNITARE PENTRU PERSOANE ADULTE CU DEZABILITATI IN</t>
  </si>
  <si>
    <t xml:space="preserve">DOCUMENTATIE TEHNICO ECONOMICA, EXECUTIE LUCRARI DE INTERVENTIE SI CHELTUIELI CONEXE </t>
  </si>
  <si>
    <t>DOCUMENTATIE TEHNICO ECONOMICA, EXECUTIE LUCRARI DE INTERVENTIE SI CHELTUIELI CONEXE LA</t>
  </si>
  <si>
    <t xml:space="preserve">DOCUMENTATIE TEHNICO ECONOMICA SI CHELTUIELI CONEXE CONSTRUIRE POD PE DJ 243 B LA </t>
  </si>
  <si>
    <t>MEDELENI KM 62+920</t>
  </si>
  <si>
    <t>LA MEDELENI, KM 62+920</t>
  </si>
  <si>
    <t>DOCUMENTATIE CADASTRALA PENTRU DJ 117 LIVEZI DN 11- PODURI, KM 0+000-36+867</t>
  </si>
  <si>
    <t>OBIECTIVUL-REABILITARE SI MODERNIZARE DJ 119, BACAU-FARAOANI KM 1+680 KM 12+300</t>
  </si>
  <si>
    <t>OBIECTIVUL-REABILITARE SI MODERNIZARE DJ 156 B, BUHUSI-BLAGESTI-POIANA NEGUSTORULUI</t>
  </si>
  <si>
    <t>OBIECTIVUL-REABILITARE SI MODERNIZARE DJ 241C VALEA MARE-LIMITA JUDET NEAMT, KM 4+050</t>
  </si>
  <si>
    <t>KM 6+938-LIMITA JUDET NEAMT-LIPOVA-LIMITA JUDET VASLUI, KM 9+450-KM 24+110, L=17,548 KM</t>
  </si>
  <si>
    <t>OBIECTIVUL "RK LA POD PESTE RAUL BISTRITA PE DJ 207 G LETEA VECHE KM 7+452 JUDETUL BACAU"</t>
  </si>
  <si>
    <t>DOCUMENTATIE TEHNICO ECONOMICA EXECUTIE LUCRARI DE INTERVENTIE SI CHELTUIELI  CONEXE LA</t>
  </si>
  <si>
    <t>OBIECTIVUL "RK LA POD PESTE RAUL BISTRITA PE DJ 156 B LA BLAGESTI KM 1+002 JUDETUL BACAU"</t>
  </si>
  <si>
    <t>OBIECTIVUL "RK LA POD PESTE PARAUL RACATAU PE DJ 252 LA UNGURENI KM 114+180 JUDET BACAU"</t>
  </si>
  <si>
    <t>OBIECTIVUL "RK LA POD PESTE PARAUL UZ PE DJ 123 LA DARMANESTI KM 48+571 JUDETUL BACAU"</t>
  </si>
  <si>
    <t>PE GRUPE DE INVESTITII, PE SURSE DE FINANTARE</t>
  </si>
  <si>
    <t>SI ORDONATORI TERTIARI DE CREDITE</t>
  </si>
  <si>
    <t>OBIECTIVUL-CONSOLIDARE DJ 156 H BUHUSI RUNC KM 4+700 CU ZIDURI DE SPRIJIN</t>
  </si>
  <si>
    <t>CONSTRUIRE POD PE DJ 252 F KM 7+292 LA GARLA ANEI COMUNA UNGURENI</t>
  </si>
  <si>
    <t>"POD PESTE RAUL BISTRITA PE DJ. 207 G LETEA VECHE"</t>
  </si>
  <si>
    <t>"POD PESTE RAUL BISTRITA PE DJ. 156 B LA BLAGESTI</t>
  </si>
  <si>
    <t>"POD PESTE PARAUL RACATAU PE DJ. 252 LA UNGURENI"</t>
  </si>
  <si>
    <t>"POD PESTE PARAUL UZ PE DJ.123 LA DARMANESTI"</t>
  </si>
  <si>
    <t>OBIECTIVUL "CONSTRUIRE POD PE DJ 252 F KM 7+292 LA GARLA ANEI, COMUNA UNGURENI"</t>
  </si>
  <si>
    <t>OBIECTIVUL  "CONSOLIDARE DRUM CU ZID DE SPRIJIN PE DJ 252 BUHOCI BIBIRESTI KM 121+630"</t>
  </si>
  <si>
    <t>OBIECTIVUL "RECALIBRARE ALBIE PODURI SI REABILITARE PODURI PE DJ 241 KM 30+115, 31+735, 39+075</t>
  </si>
  <si>
    <t>39+620, 40+648, 44+065, 46+545, 54+840, 56+135, 71+880, 72+970, 76+875"</t>
  </si>
  <si>
    <t>DOCUMENTATIE TEHNICO ECONOMICA SI CHELT CONEXE CONEXE-CONSTRUIRE POD PE DJ 243 B</t>
  </si>
  <si>
    <t>BASASTI, KM 0+706 KM 16+470, L=15,764 KM</t>
  </si>
  <si>
    <t>OBIECTIVUL "REABILITAREA DRUMULUI DE ACCES CATRE MONUMENTUL EROILOR DE PE MAGURA OCNEI</t>
  </si>
  <si>
    <t>DIN ORASUL TARGU OCNA, RESPECTIV DJ 116C DE LA KM 0+300 LA KM 2+580"</t>
  </si>
  <si>
    <t>OBIECTIVUL "REABILITARE DJ 116 BARSANESTI (DN 11)-TG. OCNA, KM 0+000 LA KM 10+850, JUD BACAU"</t>
  </si>
  <si>
    <t>OBIECTIVUL "REFACERE POD PE DJ 115 KM 7+980 LA MANASTIREA CASIN JUDET BACAU"</t>
  </si>
  <si>
    <t>OBIECTIVUL "REABILITARE PODURI PE DJ 241 A LA KM 64+311, 65+607, 86+050, KM 89+050, KM 97+420</t>
  </si>
  <si>
    <t>JUDETUL BACAU"</t>
  </si>
  <si>
    <t>OBIECTIVUL "REABILITARE PODURI PE DJ 117 INTRE KM 17+000 SI 21+180 JUDETUL BACAU"</t>
  </si>
  <si>
    <t>"CONSTRUIRE PODET DALAT PE DJ 116 KM 23+463 COMUNA OITUZ JUDETUL BACAU</t>
  </si>
  <si>
    <t>DOCUMENTATIE CADASTRALA PENTRU DJ 119 KM 0+000-51+726</t>
  </si>
  <si>
    <t>DOCUMENTATIE CADASTRALA PENTRU DJ 243 B KM 23+350-33+900, KM 48+900-77+493</t>
  </si>
  <si>
    <t>OBIECTIVUL "CONSOLIDARE DJ 241 A CU ZIDURI DE SPRIJIN, KM 64+662,5-KM 64+717,5, KM 64+697,5</t>
  </si>
  <si>
    <t>KM 65+027,5. KM 65+029,5-KM 65+064,5 KM 72+160,5-KM 72+185,5, KM 72+219-KM 72+289, KM 72+222-</t>
  </si>
  <si>
    <t>KM 72+277, KM 74+578-KM 74+663, KM 75+206-KM 75+321"</t>
  </si>
  <si>
    <t>OBIECTIVUL "CONSOLIDARE DJ 241 KM 25+550 LA 25+630 SI REGULARIZAREA ALBIEI RAULUI ZELETIN</t>
  </si>
  <si>
    <t>LOCALITATEA PODU TURCULUI"</t>
  </si>
  <si>
    <t>OBIECTIVUL "MODERNIZARE DJ 117 KM 14+950-KM 17+000 L=2,05 KM JUDETUL BACAU</t>
  </si>
  <si>
    <t>ACHIZITIE CALCULATOR</t>
  </si>
  <si>
    <t>ALTE CHELTUIELI ASIMILATE INVEST - RK, PROIECT, EXEC LUCRARI</t>
  </si>
  <si>
    <t>AUTOUTILITARA</t>
  </si>
  <si>
    <t>CALCULATOARE CU LICENTE (5 BUC)</t>
  </si>
  <si>
    <t xml:space="preserve">ACTUALIZARE SF ALIMENTARE CU APA SUPLIMENTARA PARTIA DE SCHI NEMIRA LOCALITATEA </t>
  </si>
  <si>
    <t>SLANIC MOLDOVA JUDETUL BACAU PROIECT TEHNIC, EXECUTIE LUCRARI CHELTUIELI CONEXE</t>
  </si>
  <si>
    <t xml:space="preserve">DOCUMENTATIE DE AVIZARE A LUCRARILOR DE INTERVENTIE IN VEDEREA DEMOLARII IMOBILELOR </t>
  </si>
  <si>
    <t>SITUATE IN SLANIC MOLDOVA PUNCT BRIGADA SILVICA SI CHELTUIELI CONEXE</t>
  </si>
  <si>
    <t xml:space="preserve">DOCUMENTATIE TEHNICO ECONOMICA SI EXECUTIE MODERNIZARE SISTEM DE ILUMINAT TRASEU </t>
  </si>
  <si>
    <t>TELESCAUN DE LA PARTIA DE SCHI NEMIRA DIN SLANIC MOLDOVA</t>
  </si>
  <si>
    <t>VEHICUL PENTRU TOATE TIPURILE DE TEREN (ATV)</t>
  </si>
  <si>
    <t>REFUGII MONTANE - 2 BUC</t>
  </si>
  <si>
    <t>TUNURI DE ZAPADA - 3 BUC</t>
  </si>
  <si>
    <t>LICENTE CALCULATOR - 4 BUC</t>
  </si>
  <si>
    <t>LUCRARI DE DESFIINTARE MAGAZIE PESTICIDE SI GHERETA PAZA (DEPOZIT SASCUT) - DOCUMENTATIE</t>
  </si>
  <si>
    <t>TEHNICO ECONOMICA, EXECUTIE LUCRARI SI CHELTUIELI CONEXE</t>
  </si>
  <si>
    <t>LAPTOP</t>
  </si>
  <si>
    <t>MULTIFUNCTIONALA</t>
  </si>
  <si>
    <t>CLARINET - 1 BUC</t>
  </si>
  <si>
    <t>CORN - 1 BUC</t>
  </si>
  <si>
    <t>PACHET SISTEM SONORIZARE</t>
  </si>
  <si>
    <t>AMENAJARE SI IMPREJMUIRE PROPRIETATE, COMPLEX MUZEAL STIINTELE NATURII "ION BORCEA" ALEEA</t>
  </si>
  <si>
    <t>PARCULUI NR.9 MUNICIPIUL BACAU, JUDETUL BACAU-DOCUMENTATII TEHNICO ECONOMICA, EXECUTIE</t>
  </si>
  <si>
    <t>LUCRARI SI CHELTUIELI CONEXE</t>
  </si>
  <si>
    <t>CONSTRUIRE ATELIER DE TAMPLARIE COMPLEX MUZEAL STIINTELE NATURII "ION BORCEA"  ALEEA</t>
  </si>
  <si>
    <t xml:space="preserve"> ALEEA PARCULUI NR.9 BACAU DOCUMENTATIE TEHNICO ECONOMICA, EXECUTIE LUCRARI SI CHELT CONEXE</t>
  </si>
  <si>
    <t>REAMPLASARE RETEA SI REFACERE BRANSAMENT APA PENTRU COMPLEX MUZEAL DE STIINTELE NATURII</t>
  </si>
  <si>
    <t>DESFIINTARE CONSTRUCTIE C1-LABORATOR SITUAT IN CURTEA OBSERVATORULUI ASTRONOMIC "VICTOR</t>
  </si>
  <si>
    <t>ANESTIN" DIN STR ION GHELU DESTELNICA NR.8-10,MUNICIPIUL BACAU, JUDET BACAU</t>
  </si>
  <si>
    <t>"ION BORCEA" LOCALIT BACAU DOCUMENTATIE TEHNICO ECONOMICA, EXECUTIE LUCRARI SI CHELT CONEXE</t>
  </si>
  <si>
    <t>DOCUMENTATIE TEHNICO ECONOMICA, EXECUTIE LUCRARI SI CHELTUIELI CONEXE</t>
  </si>
  <si>
    <t>ACHIZITII LICENTE ANTIVIRUS</t>
  </si>
  <si>
    <t>ACHIZITII ANIMALE, NATURALIZATE, MULAJE, LAMPI PROIECTOARE DIGITALE SI ALTE MATER EXPOZITII</t>
  </si>
  <si>
    <t>ACHIZITII FILME DOCUMENTARE FULLDOME PENTRU PLANETARIU</t>
  </si>
  <si>
    <t xml:space="preserve"> LUCRARI DE PREVENIRE, ASIGURAREA SECURITATII LA INCENDIU, CLADIRE MUZEU </t>
  </si>
  <si>
    <t>REAMENAJARE ACCES SI IMPREJMUIRE TEREN LA MUZEUL DE ARTA STR.N TITULESCU NR.23, MUNICIPIUL</t>
  </si>
  <si>
    <t>BACAU, JUDETUL BACAU-NR. INVENTAR 10312-DOCUMENTATII TEHNICO ECONOMICE, CHELTUIELI CONEXE</t>
  </si>
  <si>
    <t>INLOCUIRE ACOPERIS LA CASA MEMORIALA NICU ENEA MONUMENT ISTORIC CLASA B, STR NICU ENEA NR.31</t>
  </si>
  <si>
    <t>MUNICIPIUL BACAU, JUDETUL BACAU-NR.INVENTAR 10315-DOCUMENTATII TEHNICO ECON, CHELT CONEXE</t>
  </si>
  <si>
    <t>DESFIINTARE CLADIRE C1 IN CARE A FUNCTIONAT SECTIA DE ETNOGRAFIE, STR. NICOLAE TITULESCU NR.23</t>
  </si>
  <si>
    <t>MUNICIPIUL BACAU, JUDETUL BACAU-NR.INVENTAR 10302-DOCUMENTATII TEHNICO ECONOMICA, CHELTUIELI</t>
  </si>
  <si>
    <t>CONEXE, EXECUTIE LUCRARI</t>
  </si>
  <si>
    <t>RK EXECUTIE LUCRARI DE REPARATII LA BAZINUL DE APA CU STATIE HIDROFOR SI STATIE POMPE CARE</t>
  </si>
  <si>
    <t>ASIGURA REZERVA DE APA OBLIGATORIE IN CAZ DE INCENDIU COMUNA CU BCR, COTA PARTE 50%</t>
  </si>
  <si>
    <t>EXPERTIZA TEHNICA LA MUZEUL DE ARTA STR.N TITULESCU NR.23 NR. INVENTAR-10312</t>
  </si>
  <si>
    <t>UMIDIFICATOARE 2 BUC</t>
  </si>
  <si>
    <t>APARAT AER CONDITIONAT (ACHIZITIE SI MONTAJ) SALI EXPOZITIE MUZEUL DE ARTA 2 BUC</t>
  </si>
  <si>
    <t>VITRINE EXPOZITII TEMPORARE - 20 BUC</t>
  </si>
  <si>
    <t>ASCENSOR SPECIAL - LIFT PENTRU SCARI MUZEUL DE ARTA - PERSOANE CU DIZABILITATI</t>
  </si>
  <si>
    <t>DOCUMENTATIE TEHNICO ECONOMICA, LUCRARI RK, DOCUMENTE AVIZE</t>
  </si>
  <si>
    <t>DESFIINTARE CONSTRUCTII MAGAZIE C5( CABINA POARTA SPATE), MAGAZIE C7, MAGAZIE C8, BECI</t>
  </si>
  <si>
    <t xml:space="preserve"> SERA, BAZIN VAR- DOCUMENTATIE TEHNICO ECONOMICA, EXECUTIE LUCRARI SI CHELTUIELI CONEXE</t>
  </si>
  <si>
    <t>ANVELOPARE TERMICA CLADIRE INTERNAT C12 - DOCUMENTATIE TEHNICO ECONOMICA, EXECUTIE</t>
  </si>
  <si>
    <t>SCHELA</t>
  </si>
  <si>
    <t>FREZA DE ZAPADA</t>
  </si>
  <si>
    <t>CONSTRUIRE MAGAZIE BUNURI MATERIALE SCOALA GIMNAZIALA SPECIALA "MARIA MONTESSORI"</t>
  </si>
  <si>
    <t xml:space="preserve">STR HENRI COANDA NR.4 MUNICIPIUL BACAU, JUDETUL BACAU- DOCUMENTATIE TEHNICO ECONOMICA, </t>
  </si>
  <si>
    <t>EXECUTIE LUCRARI SI CHELTUIELI CONEXE</t>
  </si>
  <si>
    <t>DOCUMETATIE TEHNICO ECONOMICA PENTRU CONSTRUIREA UNEI MAGAZII DE BUNURI MATERIALE IN MUNICIPIUL</t>
  </si>
  <si>
    <t>BACAU, STR. HENRI COANDA NR.4 SI CHELTUIELI CONEXE AVIZE EXTERTIZE</t>
  </si>
  <si>
    <t>ANVELOPARE TERMICA CLADIREA INTERNAT C12- DOCUMENTATIE TEHNICO ECONOMICA, EXECUTIE LUCRARI</t>
  </si>
  <si>
    <t>SI CHELTUIELI CONEXE</t>
  </si>
  <si>
    <t>LAPTOP + LICENTE SISTEM AUDIO ACCESORII - 10 BUC</t>
  </si>
  <si>
    <t>LICENTE PENTRU CALCULATOARE/LAPTOP - 10 BUC (5 LICENTE PENTRU SISTEM DE OPERARE SI 5 LICENTE</t>
  </si>
  <si>
    <t>PENTRU SISTEMUL DE APLICATIE</t>
  </si>
  <si>
    <t>DOCUMENTATIE TEHNICO ECONOMICA, EXECITIE LUCRARI DE INTERVENTIE SI CHELTUIELI CONEXE LA</t>
  </si>
  <si>
    <t>OBIECTIVUL-CONSOLID POD PE DJ 119 KM 39+853 SI CONSOLIDARE VERSANT, LOCALITATEA GURA VAII</t>
  </si>
  <si>
    <t>RK C11 (CLADIRE ATELIERE) PENTRU LABORATOR MEDICINA LEGALA, DOCUMENTATIE TEHNICO ECONOMICA</t>
  </si>
  <si>
    <t>EXECUTIE LUCRARI, CHELTUIELI CONEXE</t>
  </si>
  <si>
    <t>RK REABILITARE SECTIE GASTROENTEROLOGIE DOCUMENTATIE TEHNICO ECONOMICA CHELTUIELI CONEXE</t>
  </si>
  <si>
    <t>RK-MODERNIZARE-DOTARE BLOC OPERATOR (SALI OPERATII) CONSTRUIRE SCARA EXTERIOARA SI SPATII</t>
  </si>
  <si>
    <t>TEHNICE DOCUMENTATIE TEHNICO ECONOMICA CHELTUIELI CONEXE</t>
  </si>
  <si>
    <t>RK STATIE POMPARE SI REZERVOARE APA, INLOCUIRE ECHIPAMENTE TEHNOLOGICE, INSTALATII</t>
  </si>
  <si>
    <t>RK CLADIRI MAGAZII C21, C22, C23 DOCUMENTATII  TEHNICO ECONOM CHELTUIELI CONEXE</t>
  </si>
  <si>
    <t>APA, INCENDIU SI EXECUTARE REZERVOR NOU, DOCUM TEHNICO ECONOM CHELT CONEXE</t>
  </si>
  <si>
    <t>RK STATIE AER COMPRIMAT SI DISTRIBUIRE PANA LA CLADIRI, DOCUM TEHNICO ECONOM CHELT CONEXE</t>
  </si>
  <si>
    <t>LUCRARI DE MODERNIZARE, SECURIZARE SI EXTINDERE RETEA SISTEM INFORMATIC - DOCUMENTATIE TEHNICO</t>
  </si>
  <si>
    <t>ECONOMICA, EXECUTIE LUCRARI SI CHELTUIELI CONEXE</t>
  </si>
  <si>
    <t>MODERNIZAREA SI EXTINDEREA RETELEI DE CURENT VITAL SI A GENERATOARELOR DE CURENT</t>
  </si>
  <si>
    <t>RK STATIE OXIGEN C19 DOCUMENTATIE TEHNICO ECONOMICA CHELTUIELI CONEXE</t>
  </si>
  <si>
    <t>DOCUMENTATIE TEHNICO ECONOMICA EXECUTIE LUCRARI SI CHELTUIELI CONEXE</t>
  </si>
  <si>
    <t>LUCRARI MODERNIZARE EXTINDERE, DOTARE INFRASTRUCTURA UNITATE DE PRIMIRI URGENTE REALIZARE</t>
  </si>
  <si>
    <t>HELIPORT DOCUMENTATIE TEHNICO ECONOMICA EXECUTIE LUCRARI SI CHELTUIELI CONEXE</t>
  </si>
  <si>
    <t>RK CLADIRE SECTIE OFTALMOLOGIE DOCUM TEHNICO ECONOMICA EXECUTIE LUCRARI SI CHELTUIELI CONEXE</t>
  </si>
  <si>
    <r>
      <t xml:space="preserve">RK AMENAJARE, EXTINDERE SI REABILITARE TERMICA CLADIRE SPITAL VECHI - </t>
    </r>
    <r>
      <rPr>
        <b/>
        <sz val="10"/>
        <rFont val="Arial"/>
        <family val="2"/>
      </rPr>
      <t>CNI</t>
    </r>
  </si>
  <si>
    <t>RK CLADIRE ATELIERE TEHNICE C10 DOCUM TEHNICO ECONOMICA EXECUTIE LUCRARI SI CHELTUIELI CONEXE</t>
  </si>
  <si>
    <t xml:space="preserve">LUCRARI DE MODERNIZARE SI REAMENAJARE PAVILION MEDICO CHIRURGICAL DOCUM TEHNICO ECONOMICA </t>
  </si>
  <si>
    <t xml:space="preserve"> EXECUTIE LUCRARI SI CHELTUIELI CONEXE</t>
  </si>
  <si>
    <t>RK CENTRALA TERMICA, INLOCUIRE UTILAJE SI RETELE TERMICE - DOCUMENTATIE TEHNICO ECONOMICA</t>
  </si>
  <si>
    <t>LUCRARI DE EXTINDERE SI DOTARE BUNCAR NOU COMPARTIMENT RADIOTERAPIE - DOCUMENTATII TEHNICO</t>
  </si>
  <si>
    <t>ECONOMICA EXECUTIE LUCRARI SI CHELTUIELI CONEXE</t>
  </si>
  <si>
    <t>LUCRARI DE INTERVENTII IN VEDEREA SCHIMBARII DESTINATIEI CLADIRE SECTIE HIV-SIDA IN CLADIRE SECTIE</t>
  </si>
  <si>
    <t>ONCOLOGIE DOCUMENTATII TEHNICO ECONOMICA EXECUTIE LUCRARI SI CHELTUIELI CONEXE</t>
  </si>
  <si>
    <t>COMPRESOR USCAT-1BUC STOMATOLOGIE UPU</t>
  </si>
  <si>
    <t>UNIT DENTAR -1 BUC/UPU (STOMATOLOGIE)</t>
  </si>
  <si>
    <t>APARATURA MEDICALA - COFINANTARE 10 %  -  din care</t>
  </si>
  <si>
    <t>ANALIZOR GAZE SANGUINE</t>
  </si>
  <si>
    <t>ANALIZOR MARKERI CARDIACI</t>
  </si>
  <si>
    <t>AP. LASER +MAGNEOTERAPIE</t>
  </si>
  <si>
    <t xml:space="preserve">AP. PT. LIMFMASAJ </t>
  </si>
  <si>
    <t>APARAT CU AER CALD PENTRU  INCALZIT PACIENTI</t>
  </si>
  <si>
    <t>APARAT CURATAT SI DEZINFECTAT PLOSTILE</t>
  </si>
  <si>
    <t>APARAT DE RESPIRAT CU AER COMPRIMAT SI BUTELIE DE REZERVA</t>
  </si>
  <si>
    <t>APARAT DEXA PENTRU DEPISTARE OSTEOPOROZA</t>
  </si>
  <si>
    <t>APARAT DOPPLER CONTINU</t>
  </si>
  <si>
    <t>APARAT EKG</t>
  </si>
  <si>
    <t xml:space="preserve">APARAT ELECTROTERAPIE CU 4 CANALE </t>
  </si>
  <si>
    <t>APARAT EXPANDAT PIELEA</t>
  </si>
  <si>
    <t xml:space="preserve">APARAT FOTOTERAPIE UVB BANDA INGUSTA </t>
  </si>
  <si>
    <t>APARAT MULTIFUNCTIONAL REABILITARE MARCHY HG 7000</t>
  </si>
  <si>
    <t>APARAT RADIOLOGIE MOBILA C-ARM REPERAJ INTRAOPERATOR</t>
  </si>
  <si>
    <t>APARAT RX FIX MONOBLOC PENTRU URGENTE</t>
  </si>
  <si>
    <t>APARAT RX MOBIL NEONATOLOGIE</t>
  </si>
  <si>
    <t>APARAT STEPPER KETTLER -RECUPERARE MEDICALA</t>
  </si>
  <si>
    <t>APARAT TRACTIUNE AUTOTRAC 460</t>
  </si>
  <si>
    <t>APARAT VENTILATIE ATI CU IOT SI CPAP CU BUTELIE</t>
  </si>
  <si>
    <t xml:space="preserve">APARAT VENTILATIE MECANICA </t>
  </si>
  <si>
    <t>APARAT VENTILATIE TERAPIE INTENSIVA SI TRANSPORT PACIENTI</t>
  </si>
  <si>
    <t>ASPIRATOR SECRETII FIX/MOBIL</t>
  </si>
  <si>
    <t xml:space="preserve">AUDIOMETRU </t>
  </si>
  <si>
    <t>AUTOCLAV</t>
  </si>
  <si>
    <t>AUTOCLAV 50 L</t>
  </si>
  <si>
    <t>AUTOKERATOREFRACTOMETRU</t>
  </si>
  <si>
    <t>BANDA ELECTROPNEUMATICA TOURNIQUET (SISTEM TOURNIQUET AUTOMATIC)</t>
  </si>
  <si>
    <t xml:space="preserve">BANDA HEMOSTATICA CU TENSIUNE CONTROLATA </t>
  </si>
  <si>
    <t>BIOMICROSCOP</t>
  </si>
  <si>
    <t xml:space="preserve">CANAPEA MASAJ PICASSO 4 SECTIUNI </t>
  </si>
  <si>
    <t xml:space="preserve">CAPILAROMETRU </t>
  </si>
  <si>
    <t xml:space="preserve">CARDIOTOGRAF </t>
  </si>
  <si>
    <t>CARUCIOR DE RESUSCITARE</t>
  </si>
  <si>
    <t>CENTRIFUGA LABORATOR</t>
  </si>
  <si>
    <t>CISTOSCOP</t>
  </si>
  <si>
    <t>COLPOSCOP</t>
  </si>
  <si>
    <t>COMPUTER TOMOGRAF SIMULATOR CU MINIM 32 SLICE-URI</t>
  </si>
  <si>
    <t xml:space="preserve">DEFIBRILATOR </t>
  </si>
  <si>
    <t>DEFIBRILATOR  BIFAZIC CU EKG</t>
  </si>
  <si>
    <t>DEFIBRILATOR CU PACEMAKER EXTERN (PORTABIL)</t>
  </si>
  <si>
    <t>DEFIBRILATOR CU PADELE PEDIATRICE SI AEDS</t>
  </si>
  <si>
    <t>DERMATOM (ELECTRODERMATOM)</t>
  </si>
  <si>
    <t xml:space="preserve">ECO DOPPLER </t>
  </si>
  <si>
    <t xml:space="preserve">ECOGRAF </t>
  </si>
  <si>
    <t>ECOGRAF CU 2 SONDE SI SISTEM DOPPLER COLOR</t>
  </si>
  <si>
    <t>ECOGRAF PORTABIL CU SONDA PT CORD SI VASE</t>
  </si>
  <si>
    <t>ELECTROCARDIOGRAF FIX/ MOBIL /PORTABIL CU 6-12 DERIVATII</t>
  </si>
  <si>
    <t xml:space="preserve">ELECTROCAUTER </t>
  </si>
  <si>
    <t>ELECTROCAUTER (APARAT ELECTROCOAGULARE BIPOLARA)</t>
  </si>
  <si>
    <t>ELECTROCAUTER CU RADIOFRECVENTA</t>
  </si>
  <si>
    <t>ELECTROCAUTER PEDIATRIC</t>
  </si>
  <si>
    <t>ELEVATOR RIDICARE PACIENT CU/FARA TARGA SI HAM</t>
  </si>
  <si>
    <t xml:space="preserve">FIBROSCAN </t>
  </si>
  <si>
    <t>FIBROSCOP RINO LARINGIAN /STORZ</t>
  </si>
  <si>
    <t>GASTROFIBROSCOP MOBIL</t>
  </si>
  <si>
    <t>HISTEROSCOP</t>
  </si>
  <si>
    <t>HOLTER EKG</t>
  </si>
  <si>
    <t>HOLTER TA</t>
  </si>
  <si>
    <t xml:space="preserve">INCUBATOR  </t>
  </si>
  <si>
    <t xml:space="preserve">INCUBATOR TIP CALEO </t>
  </si>
  <si>
    <t>INJECTOMATE</t>
  </si>
  <si>
    <t>LAMPA SCIALITICA / CHIRURGICALA DE OPERATIE</t>
  </si>
  <si>
    <t>LARINGOSCOP PEDIATRIC CU LAME 1.2.3.4</t>
  </si>
  <si>
    <t>MAMOGRAF DIGITAL</t>
  </si>
  <si>
    <t>MASA CHIRURGICALA CU ACCESORII</t>
  </si>
  <si>
    <t>MASA CHIRURGICALA CU EXTENSIE ORTOPEDIE</t>
  </si>
  <si>
    <t>MASA DE LUCRU PENTRU GIPS</t>
  </si>
  <si>
    <t>MASA ELONGATIE 4 SEGMENTE</t>
  </si>
  <si>
    <t>MASA OPERATIE</t>
  </si>
  <si>
    <t>MASA OPERATIE ADAPTABILA FLUOROSCOP</t>
  </si>
  <si>
    <t>MASA OPERATIE ARTICULATA NEUROCHIRIRGIE</t>
  </si>
  <si>
    <t>MASA OPERATIE CU MULTIPLE GRADE DE LIBERTATE</t>
  </si>
  <si>
    <t>MASA RESUSCITARE AIR SHIELDS (INCUBATOR DESCHIS )</t>
  </si>
  <si>
    <t>MASA TRATAMENT  CU SISTEM INCHIDERE</t>
  </si>
  <si>
    <t>MICROSCOP OPERATOR</t>
  </si>
  <si>
    <t>MONITOR MEDICAL TFT 21'' (ENDOSCOPIE)</t>
  </si>
  <si>
    <t>MOTOR ORTOPEDIC</t>
  </si>
  <si>
    <t>NISA CU FLUX LAMINAR</t>
  </si>
  <si>
    <t>OFTALMOSCOP BETA HEINE  200</t>
  </si>
  <si>
    <t>OSCILOMETRU</t>
  </si>
  <si>
    <t xml:space="preserve">PACHET STATIE STERILIZARE MATERNITATE </t>
  </si>
  <si>
    <t>PAT MOBIL HIDRAULIC/ ELECTRIC / TELECOMANDA</t>
  </si>
  <si>
    <t>PISTOL PENTRU BIOPSIE</t>
  </si>
  <si>
    <t>PH METRU</t>
  </si>
  <si>
    <t>POMPA PERFUZIE (INFUZOMAT)</t>
  </si>
  <si>
    <t xml:space="preserve">POMPA SAN ELECTRICA </t>
  </si>
  <si>
    <t>POMPA VOLUMAT</t>
  </si>
  <si>
    <t>SINUSOSCOP 70 GRADE</t>
  </si>
  <si>
    <t>SISTEM GAZ CROMATOGRAF</t>
  </si>
  <si>
    <t xml:space="preserve">SISTEM INFUZARE LICHIDE SUB PRESIUNE </t>
  </si>
  <si>
    <t>SISTEM TERAPIE CU PRESIUNE NEGATIVA</t>
  </si>
  <si>
    <t>SPECTROMETRU DE MASA</t>
  </si>
  <si>
    <t xml:space="preserve">STATIE CENTRALA MONITORIZARE </t>
  </si>
  <si>
    <t>STATIE MODULARA INCLUDERE IN PARAFINA</t>
  </si>
  <si>
    <t>STERILIZATOR CU AER CALD</t>
  </si>
  <si>
    <t>SUPORT ATASARE APARAT AUTOTRAC  BFT</t>
  </si>
  <si>
    <t>TARGA TRANSPORT PACIENT</t>
  </si>
  <si>
    <t>TRUSA INSTRUMENTE, AUTOCLAVABILA</t>
  </si>
  <si>
    <t xml:space="preserve">TRUSA LARINGOSCOPIE  CU FIBRA OPTICA CU 3 LAME </t>
  </si>
  <si>
    <t>URETEROSCOPFLEXIBIL/SEMIRIGID</t>
  </si>
  <si>
    <t>VENTILATOR NOU NASCUTI, COPII SI ADULT</t>
  </si>
  <si>
    <t>VIDEOBRONHOSCOP</t>
  </si>
  <si>
    <t>VIDEOLARINGOSCOP PENTRU ADULTI/COPII</t>
  </si>
  <si>
    <t>AUTOUTILITARA TRANSPORT</t>
  </si>
  <si>
    <t>COMPLET CORT DE DECONTAMINARE PERSONAL</t>
  </si>
  <si>
    <t>COSITOARE IARBA</t>
  </si>
  <si>
    <t>LISA HIDRAULICA 2500 KG</t>
  </si>
  <si>
    <t>MARMITE CAPACITATE 150 L</t>
  </si>
  <si>
    <t>MASINA DE SPALAT MOPURI SI LAVETE</t>
  </si>
  <si>
    <t>MASINA DE SPALAT PARDOSEALA</t>
  </si>
  <si>
    <t>MIXER PLANETER, CUVA DIN INOX, 3 VITEZE, CAPACITATE 10L SI ACCESORII.</t>
  </si>
  <si>
    <t>SUFLANTE/ASPIRATOARE FRUNZE</t>
  </si>
  <si>
    <t>TOCATOR LEGUME CAPACITATE MARE</t>
  </si>
  <si>
    <t>MULTIFUNCTIONAL XEROX WORKCENTRE 3615</t>
  </si>
  <si>
    <t>FORMAREA SPECIALISTILOR MEDICALI IN VEDEREA IMBUNATATIRII ASISTENTEI MEDICALE PEDIATRICE</t>
  </si>
  <si>
    <t xml:space="preserve">PENTRU PACIENTI CU DIABET ZAHARAT TIP 1 PEDIDIAB COMPONENTA 1 FORMAREA </t>
  </si>
  <si>
    <t>PERSONALULUI IMPLICAT IN IMPLEMENTAREA PROGRAMELOR PRIORITARE DE SANATATE</t>
  </si>
  <si>
    <t>AXA PRIORITARA INCLUZIUNE SOCIALA SI COMBATEREA SARACIEI OPERATIUNEA</t>
  </si>
  <si>
    <t>IMBUNATATIREA NIVELULUI DE COMPETENTE AL PROFESIONISTILOR DIN SECTORUL</t>
  </si>
  <si>
    <t>MEDICAL :</t>
  </si>
  <si>
    <t xml:space="preserve"> - COMPUTER PORTABIL - 10 BUC</t>
  </si>
  <si>
    <t xml:space="preserve"> - MULTIFUNCTIONALA - 1 BUC</t>
  </si>
  <si>
    <t xml:space="preserve"> - APARAT HEMOGLOBINA GLICOLIZATA - 2 BUC</t>
  </si>
  <si>
    <t>ELECTROMIOGRAF (EMG)</t>
  </si>
  <si>
    <t xml:space="preserve">SISTEM AUTOMAT DE DIAGNOSTIC RAPID AL PROBELOR MICROBIENE (INOCULARE, 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</si>
  <si>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</si>
  <si>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</si>
  <si>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</si>
  <si>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</si>
  <si>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INSTALATII DETECTARE SEMNALIZARE SI AVERTIZARE INCENDIU CLADIRE SEDIU STR. GHIOCEILOR NR.4</t>
  </si>
  <si>
    <t>INSTALATII DETECTARE SEMNALIZARE SI AVERTIZARE INCENDIU CLADIRE COMPLEX DRAGOS VODA</t>
  </si>
  <si>
    <t>USCATOR PROFESIONAL 2 BUC</t>
  </si>
  <si>
    <t>REABILITARE TERMICA COMPLEX DRAGOS VODA DOCUMENTATIE TEHNICO ECONOMICA SI CHELT CONEXE</t>
  </si>
  <si>
    <t xml:space="preserve"> DOCUMENTATIE TEHNICO ECONOMICA SI CHELT CONEXE</t>
  </si>
  <si>
    <t>RK RECOMPARTIMENTARE, AMENAJARE SPATII DIN CLADIREA INTERNAT P+3E  DIN STR HENRI COANDA NR.4</t>
  </si>
  <si>
    <t>MUNICIPIUL BACAU JUD BACAU  DOCUMENTATIE TEHNICO ECONOMICA SI CHELT CONEXE</t>
  </si>
  <si>
    <t>EXPERTIZA TEHNICA INSTALATII SOLARA DE PE CLADIRE CANTINASTR. HENRI COANDA</t>
  </si>
  <si>
    <t>CENTRUL DE SERVICII SOCIALE ALEXANDRA ONESTI</t>
  </si>
  <si>
    <t>EXPERTIZA TEHNICA INSTALATII SOLARA DE PE CLADIRE PAVILION 2 STR. ADRIAN PAUNESCU NR.1</t>
  </si>
  <si>
    <t>CENTRALA TERMICA MURALA IN CONDENSATIE 2 BUC</t>
  </si>
  <si>
    <t>RETEAUA DE APARTAMENTE CASA MEA BACAU</t>
  </si>
  <si>
    <t>CUPTOR ELECTRIC PENTRU PATISERIE</t>
  </si>
  <si>
    <t>MALAXOR</t>
  </si>
  <si>
    <t>COMUNA TAMASI JUD BACAU COD 119325 DIN CADRULPOR 2014-2020 APEL DE PROIECTE POR/8/8.1/8.3/B/1</t>
  </si>
  <si>
    <t>1.1</t>
  </si>
  <si>
    <t>CONSTRUIREA A 4 LOCUINTE PROTEJATE PENTRU PERSOANE ADULTE CU DIZABILITATI IN COMUNA TAMASI</t>
  </si>
  <si>
    <t>1.2</t>
  </si>
  <si>
    <t>REABILITARE MODERNIZARE SI EXTINDERE CLADIRE EXISTENTA PENTRU INFIINTAREA UNUI CENTRU DE ZI</t>
  </si>
  <si>
    <t>PENTRU PERSOANE ADULTE CU DIZABILITATI IN COMUNA TAMASI</t>
  </si>
  <si>
    <t>SERVICII SOCIALE ALTERNATIVE PENTRU PERSOANE ADULTE CU DIZABILITATI COD 119324 APEL DE PROIECTE</t>
  </si>
  <si>
    <t>POR/8/8.1/8.3/B/1</t>
  </si>
  <si>
    <t>2.1</t>
  </si>
  <si>
    <t>CONSTRUIREA A 4 LOCUINTE PROTEJATE PENTRU PERSOANE ADULTE CU DIZABILITATI IN COMUNA RACACIUNI</t>
  </si>
  <si>
    <t>2.2</t>
  </si>
  <si>
    <t>PENTRU PERSOANE ADULTE CU DIZABILITATI IN COMUNA RACACIUNI</t>
  </si>
  <si>
    <t>ROBOT TAIAT LEGUME</t>
  </si>
  <si>
    <t>POMPA DE APA</t>
  </si>
  <si>
    <t>CATER PENTRU PASAT LEGUME</t>
  </si>
  <si>
    <t>MASINA DE TOCAT CARNE</t>
  </si>
  <si>
    <t>INFRASTRUCTURA SOCIALA COMUNITARA PENTRU PERSOANELE ADULTE CU DEZABILITATI COD PROIECT</t>
  </si>
  <si>
    <t>119326 APEL DE PROIECTE POR/8/8.1/8.3/B/1</t>
  </si>
  <si>
    <t>CONSTRUIREA A 3 LOCUINTE PROTEJATE PENTRU PERSOANE ADULTE CU DIZABILITATI IN MUN. MOINESTI</t>
  </si>
  <si>
    <t>PENTRU PERSOANE ADULTE CU DIZABILITATI IN MUNICIPIUL MOINESTI</t>
  </si>
  <si>
    <t>SERVICII COMUNITARE PENTRU PERSOANE ADULTE CU DIZABILITATI COD 119327 DIN CADRUL POR 2014-2020</t>
  </si>
  <si>
    <t>APEL DE PROIECTE POR/8/8.1/8.3/B/1</t>
  </si>
  <si>
    <t>CONSTRUIREA A 4 LOCUINTE PROTEJATE PENTRU PERSOANE ADULTE CU DIZABILITATI IN ORASUL TG OCNA</t>
  </si>
  <si>
    <t>PENTRU PERSOANE ADULTE CU DIZABILITATI IN ORASUL TG OCNA</t>
  </si>
  <si>
    <t>MASINA DE SPALAT PROFESIONALA</t>
  </si>
  <si>
    <t>USCATOR DE RUFE PROFESIONAL</t>
  </si>
  <si>
    <t>MOTOCULTIVATOR</t>
  </si>
  <si>
    <t>CIAPD COMANESTI</t>
  </si>
  <si>
    <t>RK AMENAJARE MANSARDA IN POD EXISTENT CLADIRE CENTRU STR, V ALECSANDRI NR.1A</t>
  </si>
  <si>
    <t>CRRN PIETRICICA COMANESTI</t>
  </si>
  <si>
    <t>CENTRALA TERMICA IN CONDENSATIE</t>
  </si>
  <si>
    <t>CAZAN PENTRU CENTRALA TERMICA</t>
  </si>
  <si>
    <t>CIAPD COSTACHIE NEGRI TARGU OCNA</t>
  </si>
  <si>
    <t>MASINA DE GATIT CU HOTA PROFESIONALA</t>
  </si>
  <si>
    <t>INSTALATIE DE SEMNALIZARE INCENDIU CU ACOPERIRE TOTALA</t>
  </si>
  <si>
    <t>INSTALATIE DESFUMARE</t>
  </si>
  <si>
    <t>CITO MIORITA PARINCEA</t>
  </si>
  <si>
    <t>DULAP FRIGORIFIC</t>
  </si>
  <si>
    <t>IMPRIMANTA</t>
  </si>
  <si>
    <t>SERVER</t>
  </si>
  <si>
    <t>IMPRIMANTA A3</t>
  </si>
  <si>
    <t>CALCULATOR CU MONITOR LED SI DVD-ROM / LICENTA ANTIVIRUS/LICENTA CALCULATOR</t>
  </si>
  <si>
    <t>SERVICII DE EXPERTIZA TEHNICA A CONSTR CU DESTINATIE CENTRU RADIO (C3) STR.GEORGE BACOVIA NR.57</t>
  </si>
  <si>
    <t>ELABORARE DOCUMENTATIE TEHNICO ECONOMICA SI CHELTUIELI CONEXE PENTRU AMENAJAREA UNEI</t>
  </si>
  <si>
    <t xml:space="preserve">CONSTRUCTII AVAND DESTINATIA DE DEPOZIT PENTRU PASTRAREA TEMPORARA A MUNITIEI DESCOPERITE </t>
  </si>
  <si>
    <t>RAMASA DIN TIMPUL CONFLICTELOR MILITARE</t>
  </si>
  <si>
    <t>VESTA ANTISCHIJA - 4 BUC</t>
  </si>
  <si>
    <t>AUTOSPECIALA DE TEREN DOTATA CU INSTALATIE DE STINGERE - 1 BUC</t>
  </si>
  <si>
    <t>SONAR 3D - 1 BUC</t>
  </si>
  <si>
    <t>TRANSPALET MANUAL - 4 BUC</t>
  </si>
  <si>
    <t>BARCA DE SALVARE PENTRU APE INGHETATE - 1 BUC</t>
  </si>
  <si>
    <t>INSTALATIE PORTABILA DE POTABILIZARE A APEI - 1 BUC</t>
  </si>
  <si>
    <t>KIT SUPRAVEGHERE VIDEO CU 16 CAMERE DE EXTERIOR - 1 BUC</t>
  </si>
  <si>
    <t>SERVER PENTRU SISTEM DE VIDEOCONFERINTA - 1 BUC</t>
  </si>
  <si>
    <t>GENERATOR TRIFAZAT 380V - 1 BUC</t>
  </si>
  <si>
    <t>SISTEM INFORMATIC PORTABIL (LAPTOP) - 5 BUC</t>
  </si>
  <si>
    <t>CAMERA CU TERMOVIZIUNE - 1 BUC</t>
  </si>
  <si>
    <t>SISTEM VIDEOPROIECTOR SI TABLA INTERACTIVA - 1 BUC</t>
  </si>
  <si>
    <t>SCANER A3 COLOR - 1 BUC</t>
  </si>
  <si>
    <t>SURSA ALIMENTARE PENTRU CENTRALA TELEFONICA MX-ONE - 2 BUC</t>
  </si>
  <si>
    <t>EXEC. LUCRARI CATEDRALA ORTODOXA "INALTAREA DOMNULUI" BACAUSI CHELTUIELI CONEXE</t>
  </si>
  <si>
    <t>AMENAJARI INTERIOARE LA CATEDRALA ORTODOXA "INALTAREA DOMNULUI" BACAU SI CHELT CONEXE</t>
  </si>
  <si>
    <t>PLAN URBANISTIC ZONAL PENTRU DEZVOLTAREA AEROPORTULUI INTERNATIONAL "GEORGE ENESCU" BACAU</t>
  </si>
  <si>
    <t>CAP. 84.02   TRANSPORTURI</t>
  </si>
  <si>
    <t>LUCRARI DE INTERVENTII - REABILITARE SI MODERNIZARE LA CLADIREA VIVARIU BACAU SI CHELTUIELI CONEXE</t>
  </si>
  <si>
    <t>LUCRARI  IN CONTINUARE</t>
  </si>
  <si>
    <t>CRESTEREA CAPACITATII PORTANTE SI MODERNIZAREA PISTEI DE DECOLARE ATERIZARE SI A SUPRAFETELOR</t>
  </si>
  <si>
    <t>DE MISCARE AFERENTE LA AEROPORTUL INTERNATIONAL "GEORGE ENESCU" BACAU</t>
  </si>
  <si>
    <t xml:space="preserve"> DOCUMENTATII TEHNICO-ECONOMICE SI CHELTUIELI CONEXE</t>
  </si>
  <si>
    <t>PROIECT LUCRARI DE MODERNIZARE, EXTINDERE, DOTARE INFRASTRUCTURA UNITATE DE PRIMIRI</t>
  </si>
  <si>
    <t>URGENTE, REALIZARE HELIPORT - SPITALUL JUDETEAN  DE URGENTA BACAU</t>
  </si>
  <si>
    <t>CONSOLIDARE IMOBIL LOT 5 CALEA MARASESTI NR.12, MUNICIPIUL BACAU, JUDETUL BACAU</t>
  </si>
  <si>
    <t>ALFA SI CHELTUIELI CONEXE</t>
  </si>
  <si>
    <t xml:space="preserve">COTA PARTE CONFORM OG NR.20/1994 PENTRU PARTEA DE IMOBIL IN CARE FUNCTIONEAZA GALERIILE </t>
  </si>
  <si>
    <t>RK DOCUMENTATII TEHNICO-ECONOMICE SI EXECUTIE LUCRARI PENTRU PUNEREA IN SIGURANTA</t>
  </si>
  <si>
    <t>REABILITARE SISTEM DE CONTORIZARE PARC INDUSTRIAL HIT-DOCUMENTATII TEHNICO ECONOMICE</t>
  </si>
  <si>
    <t>OBTINEREA AVIZELOR/ACORDURILOR, CHELTUIELI CONEXE SI EXECUTIE</t>
  </si>
  <si>
    <t>SISTEM ACCES CU CARTELA</t>
  </si>
  <si>
    <t>ECHIPAMENTE IT, LICENTE, RETEA STRUCTURATA SI AUDIT SISTEM INFORMATIC, COPIATOARE</t>
  </si>
  <si>
    <t>APARAT AUDIO SI VIDEO DE INREGISTRARE SI REDARE</t>
  </si>
  <si>
    <t>CENTRALA TELEFONICA SEDIUL 2 UNIRII</t>
  </si>
  <si>
    <t>SCENA</t>
  </si>
  <si>
    <t>PROIECTE POR 20144-2020 - AXA PRIORITARA 6  -  (58)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</si>
  <si>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</si>
  <si>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ACTUALIZARE MASTER PLAN IN SECTORUL DE APA SI APA UZATA IN JUDETUL BACAU</t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</si>
  <si>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</si>
  <si>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</si>
  <si>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</si>
  <si>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</si>
  <si>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</si>
  <si>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</si>
  <si>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</si>
  <si>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</si>
  <si>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</si>
  <si>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</si>
  <si>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PLAN URBANISTIC ZONAL PENTRU BIBLIOTECA JUDETEANA BACAU</t>
  </si>
  <si>
    <t>CONSTRUIRE TERMINAL MULTIMODAL BACAU DOCUMENTATII TEHNICO ECONOMICESI CHELTUIELI CONEXE</t>
  </si>
  <si>
    <t>R K  PEDIATRIE CORP A SI B LA SITALUL JUDETEAN DE URGENTA BACAU DOCUMENTATII TEHBNICO ECONOMICE</t>
  </si>
  <si>
    <t>AUTORITATI PUBLICE  -  CAP. 51.02.71  din  care:</t>
  </si>
  <si>
    <t>CAP.54.02.71 -ALTE SERVICII PUBLICE GENERALE</t>
  </si>
  <si>
    <t>CAP. 60.02.71 - APARARE -  CMJ  din  care:</t>
  </si>
  <si>
    <t xml:space="preserve">CAP. 61.02.71 - ORDINE PUBLICA  SI SIGURANTA NATIONALA - ISU BACAU </t>
  </si>
  <si>
    <t>CULTURA, RECREERE SI RELIGIE  -  CAP. 67.02.71</t>
  </si>
  <si>
    <t>CAP. 70.02.71 -  LOCUINTE SERVICII SI DEZVOLTARE PUBLICA  din  care:</t>
  </si>
  <si>
    <t>CAP. 74. 02.71 -   MEDIU  din  care:</t>
  </si>
  <si>
    <t>DIRECTIA JUD.DE EVID.PERSOANELOR  -  CAP. 54.02.51</t>
  </si>
  <si>
    <t>INVATAMANT  SPECIAL  -  CAP. 65.02.71</t>
  </si>
  <si>
    <t xml:space="preserve"> SANATATE  -  CAP. 66.02.51</t>
  </si>
  <si>
    <t>BIBLIOTECA JUDETEANA "C. STURDZA" (71)</t>
  </si>
  <si>
    <t>ANSAMBLUL FOLCLORIC BUSUIOCUL (51)</t>
  </si>
  <si>
    <t>FILARMONICA "MIHAIL JORA" BACAU (51)</t>
  </si>
  <si>
    <t>COMPLEXUL MUZEAL  "IULIAN ANTONESCU" (51)</t>
  </si>
  <si>
    <t>COMPLEXUL MUZEAL DE STIINTELE NATURII " ION BORCEA " (51)</t>
  </si>
  <si>
    <t>CULTURA, RECREERE SI RELIGIE  -  CAP. 67.02.51/71</t>
  </si>
  <si>
    <t>ASIGURARI SI ASISTENTA SOCIALA  -  CAP. 68.02.71</t>
  </si>
  <si>
    <t>AGRICULTURA SI SILVICULTURA  - CAP. 83.02.51</t>
  </si>
  <si>
    <t>RA AEROPORTUL INTERNATIONAL GEORGE ENESCU BACAU (55)</t>
  </si>
  <si>
    <t xml:space="preserve">TRANSPORTURI  -   CAP.  84.02.71 / 55           </t>
  </si>
  <si>
    <t>ALTE ACTIUNI ECONOMICE - CAP. 87.02.51</t>
  </si>
  <si>
    <t>PROGRAMUL DE INVESTITII AL JUDETULUI BACAU  -  PE ANUL 2018</t>
  </si>
  <si>
    <r>
      <t>RK CLADIRE CENTRU SCOLAR - C11 -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DOCUM TEHNICO ECON, EXECUTIE  LUCRARI, CHELT CONEXE</t>
    </r>
    <r>
      <rPr>
        <b/>
        <sz val="8"/>
        <color indexed="10"/>
        <rFont val="Arial"/>
        <family val="2"/>
      </rPr>
      <t xml:space="preserve">  -  PNDL</t>
    </r>
  </si>
  <si>
    <t xml:space="preserve"> MODERNIZAREA SI DEZVOLTAREA INFRASTRUCTURII DE TRANSPORT AERIAN (55)</t>
  </si>
  <si>
    <t xml:space="preserve"> MODERNIZAREA SI DEZVOLTAREA INFRASTRUCTURII DE TRANSPORT AERIAN (85)</t>
  </si>
  <si>
    <t>INFL</t>
  </si>
  <si>
    <t>IUNIE</t>
  </si>
  <si>
    <t>PROIECTE TITLUL 58.02</t>
  </si>
  <si>
    <t xml:space="preserve">"EDUCATIA, O SANSA PENTRU FIECARE"-PROGRAMUL OPERATIONAL CAPITAL UMAN 2014-2020 AXA </t>
  </si>
  <si>
    <r>
      <t xml:space="preserve">PRIORITARA 6 </t>
    </r>
    <r>
      <rPr>
        <b/>
        <sz val="8"/>
        <color indexed="10"/>
        <rFont val="Arial"/>
        <family val="2"/>
      </rPr>
      <t>COD SMIS 2014+:105194 POCU/74/6/18/105194</t>
    </r>
  </si>
  <si>
    <r>
      <t xml:space="preserve">PRIORITARA 6 </t>
    </r>
    <r>
      <rPr>
        <b/>
        <sz val="8"/>
        <color indexed="10"/>
        <rFont val="Arial"/>
        <family val="2"/>
      </rPr>
      <t>COD SMIS 2014+105194 POCU/74/6/18/105194</t>
    </r>
  </si>
  <si>
    <t>TUBA - 1 BUC</t>
  </si>
  <si>
    <t>DOCUMENTATIi TEHNICO-ECONOMICE SI EXECUTIE LUCRARI PENTRU INLATURAREA EFECTELOR PRODUSE DE</t>
  </si>
  <si>
    <t xml:space="preserve"> FENOMENELE HIDRO-METEOROLOGICE LA PARTIA DE SCHI NEMIRA DIN SLANIC MOLDOVA</t>
  </si>
  <si>
    <t>"PRO-CERTIF-DEZVOLTAREA SI UTILIZAREA SUSTENABILA A MANAGEMENTULUI CALITATII IN ADMINISTRATIA</t>
  </si>
  <si>
    <t>PUBLICA BACAUANA" COD SIPOCA 461/MYSMIS 119613</t>
  </si>
  <si>
    <t xml:space="preserve">"PRO-INTEGR-CONSOLIDAREA INTEGRITATII, REDUCEREA VULNERABILITATII SI A RISCURILOR DE CORUPTIE IN </t>
  </si>
  <si>
    <t>ADMINISTRATIA PUBLICA DIN JUDETUL BACAU" COD MYSMIS 2014 118515</t>
  </si>
  <si>
    <t>DOTARI - LAPTOP 2 BUC, IMPRIMANTA 1 BUC</t>
  </si>
  <si>
    <t>DOTARI -COPIATOR A4 1 BUC, MIJLOC DE TRANSPORT 1 BUC</t>
  </si>
  <si>
    <t>NERAMB</t>
  </si>
  <si>
    <r>
      <t>ALTE CHELTUIELI DE INVESTITII  - DOTARI-</t>
    </r>
    <r>
      <rPr>
        <b/>
        <sz val="8"/>
        <color indexed="62"/>
        <rFont val="Arial"/>
        <family val="2"/>
      </rPr>
      <t xml:space="preserve"> PROIECTE  -  TITLUL 58.02</t>
    </r>
  </si>
  <si>
    <t>RK CLADIRE C19 - CENTRUL DE SERVICII SI PRODUCTIE SOFTWARE PENTRU IMM-URI - CORP A, DOCUMENTATII</t>
  </si>
  <si>
    <t>TEHNICO-ECONOMICE AVIZE, ACORDURI, CHELTUIELI CONEXE SI EXECUTIE</t>
  </si>
  <si>
    <t>PROIECTE TITLUL 58.01</t>
  </si>
  <si>
    <t>3.1</t>
  </si>
  <si>
    <t>3.2</t>
  </si>
  <si>
    <t>4.1</t>
  </si>
  <si>
    <t>4.2</t>
  </si>
  <si>
    <t>ECHIPAMENTE MEDICALE DE SCREENING AUDITIV PRIN TESTARE DE OTOEMISIUNI ACUSTICE</t>
  </si>
  <si>
    <t>ALTE CHELTUIELO DE INVESTITII</t>
  </si>
  <si>
    <t>DOCUMENTATII TEHNICO-ECONOMICE, CHELTUIELI AVIZE, ACORDURI. ALTE CHELTUIELI CONEXE INVESTITIILOR</t>
  </si>
  <si>
    <t>CRESTEREA GRADULUI DE SIGURANTA SI SECURITATE LA AEROPORTUL INTERNATIONAL "GEORGE ENESCU"</t>
  </si>
  <si>
    <t>BACAU - DOCUMENTATII TEHNICO-ECONOMICE SI CHELTUIELI CONEXE</t>
  </si>
  <si>
    <t>AUTOUTILITARA 4X4</t>
  </si>
  <si>
    <t>MASINA DE TOCAT CARTOFI</t>
  </si>
  <si>
    <t>USTENSILE DE BUCATARIE HORECA</t>
  </si>
  <si>
    <t>MASINA CURATAT CARTOFI</t>
  </si>
  <si>
    <t>STABILIZATOR DE TENSIUNE</t>
  </si>
  <si>
    <t>MASINA DE SPALAT 2 BUC</t>
  </si>
  <si>
    <t>POMPA PENTRU CENTRALA TERMICA 2 BUC</t>
  </si>
  <si>
    <t>TELEVIZOR</t>
  </si>
  <si>
    <t>MASINA DE SPALAT</t>
  </si>
  <si>
    <t>DIRECTOR EXECUTIV,</t>
  </si>
  <si>
    <t>GABRIELA MITREA</t>
  </si>
  <si>
    <t>INTOCMIT</t>
  </si>
  <si>
    <t>MIOARA MITRI</t>
  </si>
  <si>
    <t>INITIAL BL 420-40= 380 - VIRARE CREDITE</t>
  </si>
  <si>
    <t>INITIAL BL 60+40= 100 - VIRARE CREDITE</t>
  </si>
  <si>
    <t>INITIAL BL 500+210= 710</t>
  </si>
  <si>
    <t>INITIAL BL 100+40=140</t>
  </si>
  <si>
    <t>INITIAL BL 500 - 250-250=250</t>
  </si>
  <si>
    <t>INITIAL VP 1+17=18</t>
  </si>
  <si>
    <t>INITIAL VP 10+68=78</t>
  </si>
  <si>
    <t>INITIAL VP 43+45=88</t>
  </si>
  <si>
    <t>INITIAL VP 30+105=135</t>
  </si>
  <si>
    <t>INITIAL VP 40+70=110</t>
  </si>
  <si>
    <t>INITIAL VP 1+18=19</t>
  </si>
  <si>
    <t>INITIAL VP 110+13=123</t>
  </si>
  <si>
    <t>INITIAL VP 476-336=140</t>
  </si>
  <si>
    <t>INITIAL BL 685+230=915</t>
  </si>
  <si>
    <t>INITIAL BL 208-140=68</t>
  </si>
  <si>
    <t>INITIAL BL 90-90=0</t>
  </si>
  <si>
    <t>INITIAL BL 500+650=1.150</t>
  </si>
  <si>
    <t>SEDINTA RECTIFICARE +VIRARI - 29.11.2018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</si>
</sst>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2" fillId="13" borderId="2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171" fontId="3" fillId="0" borderId="38" xfId="42" applyFont="1" applyBorder="1" applyAlignment="1">
      <alignment horizontal="left"/>
    </xf>
    <xf numFmtId="0" fontId="3" fillId="0" borderId="11" xfId="0" applyFont="1" applyBorder="1" applyAlignment="1">
      <alignment/>
    </xf>
    <xf numFmtId="171" fontId="3" fillId="13" borderId="37" xfId="42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39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71" fontId="3" fillId="13" borderId="40" xfId="42" applyFont="1" applyFill="1" applyBorder="1" applyAlignment="1">
      <alignment horizontal="left"/>
    </xf>
    <xf numFmtId="4" fontId="3" fillId="13" borderId="40" xfId="42" applyNumberFormat="1" applyFont="1" applyFill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3" fillId="0" borderId="36" xfId="42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4" fontId="3" fillId="0" borderId="38" xfId="42" applyNumberFormat="1" applyFont="1" applyBorder="1" applyAlignment="1">
      <alignment horizontal="left"/>
    </xf>
    <xf numFmtId="171" fontId="3" fillId="0" borderId="37" xfId="42" applyFont="1" applyBorder="1" applyAlignment="1">
      <alignment horizontal="left"/>
    </xf>
    <xf numFmtId="4" fontId="3" fillId="0" borderId="37" xfId="42" applyNumberFormat="1" applyFont="1" applyBorder="1" applyAlignment="1">
      <alignment horizontal="left"/>
    </xf>
    <xf numFmtId="171" fontId="3" fillId="33" borderId="30" xfId="42" applyFont="1" applyFill="1" applyBorder="1" applyAlignment="1">
      <alignment horizontal="left"/>
    </xf>
    <xf numFmtId="171" fontId="3" fillId="0" borderId="30" xfId="42" applyFont="1" applyBorder="1" applyAlignment="1">
      <alignment horizontal="left"/>
    </xf>
    <xf numFmtId="171" fontId="3" fillId="36" borderId="40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0" xfId="42" applyFont="1" applyFill="1" applyBorder="1" applyAlignment="1">
      <alignment horizontal="left"/>
    </xf>
    <xf numFmtId="171" fontId="3" fillId="33" borderId="38" xfId="42" applyFont="1" applyFill="1" applyBorder="1" applyAlignment="1">
      <alignment horizontal="left"/>
    </xf>
    <xf numFmtId="171" fontId="3" fillId="33" borderId="37" xfId="42" applyFont="1" applyFill="1" applyBorder="1" applyAlignment="1">
      <alignment horizontal="left"/>
    </xf>
    <xf numFmtId="171" fontId="3" fillId="0" borderId="40" xfId="42" applyFont="1" applyBorder="1" applyAlignment="1">
      <alignment horizontal="left"/>
    </xf>
    <xf numFmtId="171" fontId="6" fillId="0" borderId="30" xfId="42" applyFont="1" applyBorder="1" applyAlignment="1">
      <alignment horizontal="left"/>
    </xf>
    <xf numFmtId="4" fontId="3" fillId="36" borderId="40" xfId="42" applyNumberFormat="1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4" fontId="6" fillId="0" borderId="38" xfId="42" applyNumberFormat="1" applyFont="1" applyBorder="1" applyAlignment="1">
      <alignment horizontal="left"/>
    </xf>
    <xf numFmtId="171" fontId="3" fillId="33" borderId="36" xfId="42" applyFont="1" applyFill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4" fontId="6" fillId="0" borderId="30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6" fillId="33" borderId="30" xfId="42" applyNumberFormat="1" applyFont="1" applyFill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38" xfId="42" applyNumberFormat="1" applyFont="1" applyFill="1" applyBorder="1" applyAlignment="1">
      <alignment horizontal="left"/>
    </xf>
    <xf numFmtId="4" fontId="3" fillId="33" borderId="43" xfId="42" applyNumberFormat="1" applyFont="1" applyFill="1" applyBorder="1" applyAlignment="1">
      <alignment horizontal="left"/>
    </xf>
    <xf numFmtId="4" fontId="3" fillId="33" borderId="44" xfId="42" applyNumberFormat="1" applyFont="1" applyFill="1" applyBorder="1" applyAlignment="1">
      <alignment horizontal="left"/>
    </xf>
    <xf numFmtId="171" fontId="6" fillId="33" borderId="30" xfId="42" applyFont="1" applyFill="1" applyBorder="1" applyAlignment="1">
      <alignment horizontal="left"/>
    </xf>
    <xf numFmtId="171" fontId="3" fillId="34" borderId="40" xfId="42" applyFont="1" applyFill="1" applyBorder="1" applyAlignment="1">
      <alignment horizontal="left"/>
    </xf>
    <xf numFmtId="4" fontId="3" fillId="34" borderId="40" xfId="42" applyNumberFormat="1" applyFont="1" applyFill="1" applyBorder="1" applyAlignment="1">
      <alignment horizontal="left"/>
    </xf>
    <xf numFmtId="4" fontId="3" fillId="0" borderId="38" xfId="42" applyNumberFormat="1" applyFont="1" applyFill="1" applyBorder="1" applyAlignment="1">
      <alignment horizontal="left"/>
    </xf>
    <xf numFmtId="4" fontId="3" fillId="0" borderId="30" xfId="42" applyNumberFormat="1" applyFont="1" applyFill="1" applyBorder="1" applyAlignment="1">
      <alignment horizontal="left"/>
    </xf>
    <xf numFmtId="171" fontId="3" fillId="0" borderId="36" xfId="42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6" fillId="33" borderId="36" xfId="42" applyNumberFormat="1" applyFont="1" applyFill="1" applyBorder="1" applyAlignment="1">
      <alignment horizontal="left"/>
    </xf>
    <xf numFmtId="4" fontId="6" fillId="0" borderId="36" xfId="42" applyNumberFormat="1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1" fontId="6" fillId="0" borderId="36" xfId="42" applyFont="1" applyBorder="1" applyAlignment="1">
      <alignment horizontal="left"/>
    </xf>
    <xf numFmtId="171" fontId="3" fillId="35" borderId="40" xfId="42" applyFont="1" applyFill="1" applyBorder="1" applyAlignment="1">
      <alignment horizontal="left"/>
    </xf>
    <xf numFmtId="171" fontId="3" fillId="37" borderId="40" xfId="42" applyFont="1" applyFill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6" fillId="0" borderId="36" xfId="0" applyNumberFormat="1" applyFont="1" applyBorder="1" applyAlignment="1">
      <alignment horizontal="left"/>
    </xf>
    <xf numFmtId="4" fontId="6" fillId="0" borderId="37" xfId="42" applyNumberFormat="1" applyFont="1" applyBorder="1" applyAlignment="1">
      <alignment horizontal="left"/>
    </xf>
    <xf numFmtId="4" fontId="6" fillId="0" borderId="46" xfId="42" applyNumberFormat="1" applyFont="1" applyBorder="1" applyAlignment="1">
      <alignment horizontal="left"/>
    </xf>
    <xf numFmtId="4" fontId="6" fillId="0" borderId="0" xfId="42" applyNumberFormat="1" applyFont="1" applyBorder="1" applyAlignment="1">
      <alignment horizontal="left"/>
    </xf>
    <xf numFmtId="4" fontId="6" fillId="0" borderId="30" xfId="42" applyNumberFormat="1" applyFont="1" applyFill="1" applyBorder="1" applyAlignment="1">
      <alignment horizontal="left"/>
    </xf>
    <xf numFmtId="4" fontId="6" fillId="33" borderId="38" xfId="42" applyNumberFormat="1" applyFont="1" applyFill="1" applyBorder="1" applyAlignment="1">
      <alignment horizontal="left"/>
    </xf>
    <xf numFmtId="4" fontId="3" fillId="35" borderId="40" xfId="42" applyNumberFormat="1" applyFont="1" applyFill="1" applyBorder="1" applyAlignment="1">
      <alignment horizontal="left"/>
    </xf>
    <xf numFmtId="4" fontId="3" fillId="37" borderId="40" xfId="42" applyNumberFormat="1" applyFont="1" applyFill="1" applyBorder="1" applyAlignment="1">
      <alignment horizontal="left"/>
    </xf>
    <xf numFmtId="4" fontId="6" fillId="33" borderId="40" xfId="42" applyNumberFormat="1" applyFont="1" applyFill="1" applyBorder="1" applyAlignment="1">
      <alignment horizontal="left"/>
    </xf>
    <xf numFmtId="4" fontId="6" fillId="0" borderId="36" xfId="42" applyNumberFormat="1" applyFont="1" applyFill="1" applyBorder="1" applyAlignment="1">
      <alignment horizontal="left"/>
    </xf>
    <xf numFmtId="4" fontId="6" fillId="0" borderId="47" xfId="42" applyNumberFormat="1" applyFont="1" applyBorder="1" applyAlignment="1">
      <alignment horizontal="left"/>
    </xf>
    <xf numFmtId="171" fontId="10" fillId="34" borderId="41" xfId="42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48" xfId="42" applyNumberFormat="1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8" fillId="13" borderId="11" xfId="0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0" fontId="8" fillId="33" borderId="3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2" fillId="19" borderId="30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4" fontId="3" fillId="36" borderId="51" xfId="42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0" fontId="2" fillId="13" borderId="2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1" fontId="3" fillId="33" borderId="17" xfId="42" applyFont="1" applyFill="1" applyBorder="1" applyAlignment="1">
      <alignment horizontal="left"/>
    </xf>
    <xf numFmtId="4" fontId="3" fillId="0" borderId="36" xfId="42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 horizontal="left"/>
    </xf>
    <xf numFmtId="0" fontId="2" fillId="13" borderId="23" xfId="0" applyFont="1" applyFill="1" applyBorder="1" applyAlignment="1">
      <alignment horizontal="center"/>
    </xf>
    <xf numFmtId="4" fontId="3" fillId="0" borderId="37" xfId="42" applyNumberFormat="1" applyFont="1" applyFill="1" applyBorder="1" applyAlignment="1">
      <alignment horizontal="left"/>
    </xf>
    <xf numFmtId="171" fontId="3" fillId="0" borderId="37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171" fontId="6" fillId="0" borderId="21" xfId="42" applyFont="1" applyBorder="1" applyAlignment="1">
      <alignment horizontal="left"/>
    </xf>
    <xf numFmtId="4" fontId="3" fillId="33" borderId="45" xfId="42" applyNumberFormat="1" applyFont="1" applyFill="1" applyBorder="1" applyAlignment="1">
      <alignment horizontal="left"/>
    </xf>
    <xf numFmtId="4" fontId="3" fillId="13" borderId="27" xfId="42" applyNumberFormat="1" applyFont="1" applyFill="1" applyBorder="1" applyAlignment="1">
      <alignment horizontal="left"/>
    </xf>
    <xf numFmtId="4" fontId="3" fillId="36" borderId="27" xfId="42" applyNumberFormat="1" applyFont="1" applyFill="1" applyBorder="1" applyAlignment="1">
      <alignment horizontal="left"/>
    </xf>
    <xf numFmtId="4" fontId="3" fillId="33" borderId="25" xfId="42" applyNumberFormat="1" applyFont="1" applyFill="1" applyBorder="1" applyAlignment="1">
      <alignment horizontal="left"/>
    </xf>
    <xf numFmtId="4" fontId="3" fillId="33" borderId="27" xfId="42" applyNumberFormat="1" applyFont="1" applyFill="1" applyBorder="1" applyAlignment="1">
      <alignment horizontal="left"/>
    </xf>
    <xf numFmtId="4" fontId="3" fillId="0" borderId="27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3" fillId="33" borderId="26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0" borderId="53" xfId="42" applyNumberFormat="1" applyFont="1" applyFill="1" applyBorder="1" applyAlignment="1">
      <alignment horizontal="left"/>
    </xf>
    <xf numFmtId="4" fontId="3" fillId="34" borderId="27" xfId="42" applyNumberFormat="1" applyFont="1" applyFill="1" applyBorder="1" applyAlignment="1">
      <alignment horizontal="left"/>
    </xf>
    <xf numFmtId="4" fontId="3" fillId="0" borderId="50" xfId="42" applyNumberFormat="1" applyFont="1" applyFill="1" applyBorder="1" applyAlignment="1">
      <alignment horizontal="left"/>
    </xf>
    <xf numFmtId="4" fontId="6" fillId="33" borderId="50" xfId="42" applyNumberFormat="1" applyFont="1" applyFill="1" applyBorder="1" applyAlignment="1">
      <alignment horizontal="left"/>
    </xf>
    <xf numFmtId="171" fontId="3" fillId="0" borderId="50" xfId="42" applyFont="1" applyBorder="1" applyAlignment="1">
      <alignment horizontal="left"/>
    </xf>
    <xf numFmtId="171" fontId="3" fillId="33" borderId="50" xfId="42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4" fontId="3" fillId="0" borderId="2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/>
    </xf>
    <xf numFmtId="171" fontId="3" fillId="0" borderId="48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19" xfId="42" applyNumberFormat="1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171" fontId="3" fillId="0" borderId="48" xfId="42" applyFont="1" applyBorder="1" applyAlignment="1">
      <alignment horizontal="left"/>
    </xf>
    <xf numFmtId="4" fontId="3" fillId="33" borderId="50" xfId="42" applyNumberFormat="1" applyFont="1" applyFill="1" applyBorder="1" applyAlignment="1">
      <alignment horizontal="center"/>
    </xf>
    <xf numFmtId="4" fontId="3" fillId="13" borderId="19" xfId="42" applyNumberFormat="1" applyFont="1" applyFill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0" borderId="54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34" borderId="54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0" borderId="44" xfId="42" applyNumberFormat="1" applyFont="1" applyBorder="1" applyAlignment="1">
      <alignment horizontal="left"/>
    </xf>
    <xf numFmtId="4" fontId="3" fillId="34" borderId="51" xfId="42" applyNumberFormat="1" applyFont="1" applyFill="1" applyBorder="1" applyAlignment="1">
      <alignment horizontal="left"/>
    </xf>
    <xf numFmtId="4" fontId="3" fillId="35" borderId="30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6" fillId="0" borderId="39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center"/>
    </xf>
    <xf numFmtId="171" fontId="10" fillId="34" borderId="40" xfId="42" applyFont="1" applyFill="1" applyBorder="1" applyAlignment="1">
      <alignment horizontal="left"/>
    </xf>
    <xf numFmtId="171" fontId="10" fillId="33" borderId="38" xfId="42" applyFont="1" applyFill="1" applyBorder="1" applyAlignment="1">
      <alignment horizontal="left"/>
    </xf>
    <xf numFmtId="171" fontId="10" fillId="33" borderId="30" xfId="42" applyFont="1" applyFill="1" applyBorder="1" applyAlignment="1">
      <alignment horizontal="left"/>
    </xf>
    <xf numFmtId="171" fontId="10" fillId="33" borderId="36" xfId="42" applyFont="1" applyFill="1" applyBorder="1" applyAlignment="1">
      <alignment horizontal="left"/>
    </xf>
    <xf numFmtId="171" fontId="10" fillId="36" borderId="40" xfId="42" applyFont="1" applyFill="1" applyBorder="1" applyAlignment="1">
      <alignment horizontal="left"/>
    </xf>
    <xf numFmtId="171" fontId="10" fillId="0" borderId="38" xfId="42" applyFont="1" applyBorder="1" applyAlignment="1">
      <alignment horizontal="left"/>
    </xf>
    <xf numFmtId="171" fontId="10" fillId="0" borderId="30" xfId="42" applyFont="1" applyBorder="1" applyAlignment="1">
      <alignment horizontal="left"/>
    </xf>
    <xf numFmtId="171" fontId="10" fillId="0" borderId="36" xfId="42" applyFont="1" applyBorder="1" applyAlignment="1">
      <alignment horizontal="left"/>
    </xf>
    <xf numFmtId="171" fontId="10" fillId="0" borderId="40" xfId="42" applyFont="1" applyBorder="1" applyAlignment="1">
      <alignment horizontal="left"/>
    </xf>
    <xf numFmtId="171" fontId="10" fillId="0" borderId="30" xfId="42" applyFont="1" applyFill="1" applyBorder="1" applyAlignment="1">
      <alignment horizontal="left"/>
    </xf>
    <xf numFmtId="171" fontId="10" fillId="33" borderId="40" xfId="42" applyFont="1" applyFill="1" applyBorder="1" applyAlignment="1">
      <alignment horizontal="left"/>
    </xf>
    <xf numFmtId="171" fontId="11" fillId="33" borderId="30" xfId="42" applyFont="1" applyFill="1" applyBorder="1" applyAlignment="1">
      <alignment horizontal="left"/>
    </xf>
    <xf numFmtId="4" fontId="10" fillId="0" borderId="30" xfId="42" applyNumberFormat="1" applyFont="1" applyBorder="1" applyAlignment="1">
      <alignment horizontal="left"/>
    </xf>
    <xf numFmtId="4" fontId="10" fillId="0" borderId="36" xfId="42" applyNumberFormat="1" applyFont="1" applyBorder="1" applyAlignment="1">
      <alignment horizontal="left"/>
    </xf>
    <xf numFmtId="4" fontId="10" fillId="33" borderId="38" xfId="42" applyNumberFormat="1" applyFont="1" applyFill="1" applyBorder="1" applyAlignment="1">
      <alignment horizontal="left"/>
    </xf>
    <xf numFmtId="171" fontId="10" fillId="35" borderId="40" xfId="42" applyFont="1" applyFill="1" applyBorder="1" applyAlignment="1">
      <alignment horizontal="left"/>
    </xf>
    <xf numFmtId="171" fontId="11" fillId="0" borderId="38" xfId="42" applyFont="1" applyBorder="1" applyAlignment="1">
      <alignment horizontal="left"/>
    </xf>
    <xf numFmtId="171" fontId="11" fillId="0" borderId="36" xfId="42" applyFont="1" applyBorder="1" applyAlignment="1">
      <alignment horizontal="left"/>
    </xf>
    <xf numFmtId="171" fontId="11" fillId="0" borderId="30" xfId="42" applyFont="1" applyBorder="1" applyAlignment="1">
      <alignment horizontal="left"/>
    </xf>
    <xf numFmtId="171" fontId="11" fillId="0" borderId="37" xfId="42" applyFont="1" applyBorder="1" applyAlignment="1">
      <alignment horizontal="left"/>
    </xf>
    <xf numFmtId="4" fontId="10" fillId="33" borderId="30" xfId="42" applyNumberFormat="1" applyFont="1" applyFill="1" applyBorder="1" applyAlignment="1">
      <alignment horizontal="left"/>
    </xf>
    <xf numFmtId="171" fontId="10" fillId="33" borderId="37" xfId="42" applyFont="1" applyFill="1" applyBorder="1" applyAlignment="1">
      <alignment horizontal="left"/>
    </xf>
    <xf numFmtId="171" fontId="10" fillId="0" borderId="37" xfId="42" applyFont="1" applyBorder="1" applyAlignment="1">
      <alignment horizontal="left"/>
    </xf>
    <xf numFmtId="171" fontId="10" fillId="36" borderId="17" xfId="42" applyFont="1" applyFill="1" applyBorder="1" applyAlignment="1">
      <alignment horizontal="left"/>
    </xf>
    <xf numFmtId="171" fontId="10" fillId="13" borderId="40" xfId="42" applyFont="1" applyFill="1" applyBorder="1" applyAlignment="1">
      <alignment horizontal="left"/>
    </xf>
    <xf numFmtId="4" fontId="10" fillId="0" borderId="38" xfId="42" applyNumberFormat="1" applyFont="1" applyBorder="1" applyAlignment="1">
      <alignment horizontal="left"/>
    </xf>
    <xf numFmtId="4" fontId="11" fillId="0" borderId="38" xfId="42" applyNumberFormat="1" applyFont="1" applyBorder="1" applyAlignment="1">
      <alignment horizontal="left"/>
    </xf>
    <xf numFmtId="4" fontId="11" fillId="0" borderId="30" xfId="42" applyNumberFormat="1" applyFont="1" applyBorder="1" applyAlignment="1">
      <alignment horizontal="left"/>
    </xf>
    <xf numFmtId="4" fontId="11" fillId="0" borderId="36" xfId="42" applyNumberFormat="1" applyFont="1" applyBorder="1" applyAlignment="1">
      <alignment horizontal="left"/>
    </xf>
    <xf numFmtId="4" fontId="10" fillId="0" borderId="38" xfId="42" applyNumberFormat="1" applyFont="1" applyFill="1" applyBorder="1" applyAlignment="1">
      <alignment horizontal="left"/>
    </xf>
    <xf numFmtId="4" fontId="10" fillId="0" borderId="30" xfId="42" applyNumberFormat="1" applyFont="1" applyFill="1" applyBorder="1" applyAlignment="1">
      <alignment horizontal="left"/>
    </xf>
    <xf numFmtId="171" fontId="10" fillId="0" borderId="48" xfId="42" applyFont="1" applyFill="1" applyBorder="1" applyAlignment="1">
      <alignment horizontal="left"/>
    </xf>
    <xf numFmtId="171" fontId="3" fillId="33" borderId="24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3" fillId="0" borderId="19" xfId="42" applyFont="1" applyBorder="1" applyAlignment="1">
      <alignment horizontal="left"/>
    </xf>
    <xf numFmtId="4" fontId="3" fillId="0" borderId="43" xfId="42" applyNumberFormat="1" applyFont="1" applyBorder="1" applyAlignment="1">
      <alignment horizontal="center"/>
    </xf>
    <xf numFmtId="4" fontId="6" fillId="0" borderId="30" xfId="42" applyNumberFormat="1" applyFont="1" applyBorder="1" applyAlignment="1">
      <alignment horizontal="center"/>
    </xf>
    <xf numFmtId="171" fontId="11" fillId="0" borderId="30" xfId="42" applyFont="1" applyBorder="1" applyAlignment="1">
      <alignment horizontal="center"/>
    </xf>
    <xf numFmtId="4" fontId="3" fillId="33" borderId="43" xfId="0" applyNumberFormat="1" applyFont="1" applyFill="1" applyBorder="1" applyAlignment="1">
      <alignment horizontal="left"/>
    </xf>
    <xf numFmtId="4" fontId="3" fillId="33" borderId="25" xfId="0" applyNumberFormat="1" applyFont="1" applyFill="1" applyBorder="1" applyAlignment="1">
      <alignment horizontal="left"/>
    </xf>
    <xf numFmtId="4" fontId="3" fillId="13" borderId="47" xfId="42" applyNumberFormat="1" applyFont="1" applyFill="1" applyBorder="1" applyAlignment="1">
      <alignment horizontal="left"/>
    </xf>
    <xf numFmtId="171" fontId="3" fillId="13" borderId="47" xfId="42" applyFont="1" applyFill="1" applyBorder="1" applyAlignment="1">
      <alignment horizontal="left"/>
    </xf>
    <xf numFmtId="4" fontId="3" fillId="13" borderId="57" xfId="42" applyNumberFormat="1" applyFont="1" applyFill="1" applyBorder="1" applyAlignment="1">
      <alignment horizontal="left"/>
    </xf>
    <xf numFmtId="171" fontId="3" fillId="0" borderId="53" xfId="42" applyFont="1" applyBorder="1" applyAlignment="1">
      <alignment horizontal="center"/>
    </xf>
    <xf numFmtId="171" fontId="6" fillId="33" borderId="39" xfId="42" applyFont="1" applyFill="1" applyBorder="1" applyAlignment="1">
      <alignment horizontal="left"/>
    </xf>
    <xf numFmtId="171" fontId="3" fillId="0" borderId="21" xfId="42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0" borderId="57" xfId="0" applyFont="1" applyBorder="1" applyAlignment="1">
      <alignment horizontal="center"/>
    </xf>
    <xf numFmtId="171" fontId="2" fillId="13" borderId="56" xfId="42" applyFont="1" applyFill="1" applyBorder="1" applyAlignment="1">
      <alignment horizontal="center"/>
    </xf>
    <xf numFmtId="4" fontId="10" fillId="0" borderId="58" xfId="42" applyNumberFormat="1" applyFont="1" applyBorder="1" applyAlignment="1">
      <alignment horizontal="left"/>
    </xf>
    <xf numFmtId="4" fontId="10" fillId="0" borderId="45" xfId="42" applyNumberFormat="1" applyFont="1" applyBorder="1" applyAlignment="1">
      <alignment horizontal="left"/>
    </xf>
    <xf numFmtId="171" fontId="10" fillId="34" borderId="58" xfId="42" applyFont="1" applyFill="1" applyBorder="1" applyAlignment="1">
      <alignment horizontal="left"/>
    </xf>
    <xf numFmtId="171" fontId="10" fillId="33" borderId="43" xfId="42" applyFont="1" applyFill="1" applyBorder="1" applyAlignment="1">
      <alignment horizontal="left"/>
    </xf>
    <xf numFmtId="171" fontId="10" fillId="33" borderId="44" xfId="42" applyFont="1" applyFill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4" fontId="6" fillId="0" borderId="44" xfId="0" applyNumberFormat="1" applyFont="1" applyBorder="1" applyAlignment="1">
      <alignment horizontal="left"/>
    </xf>
    <xf numFmtId="4" fontId="6" fillId="0" borderId="43" xfId="0" applyNumberFormat="1" applyFont="1" applyBorder="1" applyAlignment="1">
      <alignment horizontal="left"/>
    </xf>
    <xf numFmtId="4" fontId="6" fillId="33" borderId="4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1" fontId="3" fillId="13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left"/>
    </xf>
    <xf numFmtId="4" fontId="6" fillId="0" borderId="45" xfId="42" applyNumberFormat="1" applyFont="1" applyBorder="1" applyAlignment="1">
      <alignment horizontal="left"/>
    </xf>
    <xf numFmtId="4" fontId="6" fillId="0" borderId="43" xfId="42" applyNumberFormat="1" applyFont="1" applyBorder="1" applyAlignment="1">
      <alignment horizontal="left"/>
    </xf>
    <xf numFmtId="4" fontId="6" fillId="33" borderId="45" xfId="42" applyNumberFormat="1" applyFont="1" applyFill="1" applyBorder="1" applyAlignment="1">
      <alignment horizontal="left"/>
    </xf>
    <xf numFmtId="4" fontId="6" fillId="33" borderId="43" xfId="42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3" fillId="0" borderId="59" xfId="42" applyNumberFormat="1" applyFont="1" applyFill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0" fontId="2" fillId="0" borderId="39" xfId="0" applyFont="1" applyBorder="1" applyAlignment="1">
      <alignment/>
    </xf>
    <xf numFmtId="4" fontId="3" fillId="0" borderId="56" xfId="42" applyNumberFormat="1" applyFont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57" fillId="33" borderId="29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left"/>
    </xf>
    <xf numFmtId="0" fontId="8" fillId="33" borderId="49" xfId="0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4" fontId="6" fillId="33" borderId="46" xfId="42" applyNumberFormat="1" applyFont="1" applyFill="1" applyBorder="1" applyAlignment="1">
      <alignment horizontal="left"/>
    </xf>
    <xf numFmtId="4" fontId="6" fillId="33" borderId="47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1" fontId="11" fillId="33" borderId="36" xfId="42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171" fontId="3" fillId="33" borderId="30" xfId="42" applyFont="1" applyFill="1" applyBorder="1" applyAlignment="1">
      <alignment horizontal="center"/>
    </xf>
    <xf numFmtId="4" fontId="3" fillId="33" borderId="38" xfId="42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left"/>
    </xf>
    <xf numFmtId="1" fontId="6" fillId="33" borderId="53" xfId="0" applyNumberFormat="1" applyFont="1" applyFill="1" applyBorder="1" applyAlignment="1">
      <alignment horizontal="left" vertical="top"/>
    </xf>
    <xf numFmtId="0" fontId="6" fillId="33" borderId="53" xfId="0" applyNumberFormat="1" applyFont="1" applyFill="1" applyBorder="1" applyAlignment="1" applyProtection="1">
      <alignment horizontal="left" vertical="top" wrapText="1"/>
      <protection locked="0"/>
    </xf>
    <xf numFmtId="4" fontId="0" fillId="33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 horizontal="left"/>
    </xf>
    <xf numFmtId="171" fontId="3" fillId="36" borderId="19" xfId="42" applyFont="1" applyFill="1" applyBorder="1" applyAlignment="1">
      <alignment horizontal="left"/>
    </xf>
    <xf numFmtId="0" fontId="58" fillId="33" borderId="6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vertical="center" wrapText="1"/>
    </xf>
    <xf numFmtId="4" fontId="3" fillId="36" borderId="30" xfId="42" applyNumberFormat="1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center"/>
    </xf>
    <xf numFmtId="0" fontId="59" fillId="33" borderId="50" xfId="0" applyFont="1" applyFill="1" applyBorder="1" applyAlignment="1">
      <alignment vertical="center" wrapText="1"/>
    </xf>
    <xf numFmtId="4" fontId="3" fillId="34" borderId="62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3" fillId="13" borderId="63" xfId="42" applyNumberFormat="1" applyFont="1" applyFill="1" applyBorder="1" applyAlignment="1">
      <alignment horizontal="left"/>
    </xf>
    <xf numFmtId="171" fontId="10" fillId="0" borderId="63" xfId="42" applyFont="1" applyBorder="1" applyAlignment="1">
      <alignment horizontal="left"/>
    </xf>
    <xf numFmtId="171" fontId="3" fillId="0" borderId="63" xfId="42" applyFont="1" applyBorder="1" applyAlignment="1">
      <alignment horizontal="left"/>
    </xf>
    <xf numFmtId="171" fontId="10" fillId="34" borderId="62" xfId="42" applyFont="1" applyFill="1" applyBorder="1" applyAlignment="1">
      <alignment horizontal="left"/>
    </xf>
    <xf numFmtId="171" fontId="3" fillId="34" borderId="62" xfId="42" applyFont="1" applyFill="1" applyBorder="1" applyAlignment="1">
      <alignment horizontal="left"/>
    </xf>
    <xf numFmtId="4" fontId="6" fillId="0" borderId="39" xfId="0" applyNumberFormat="1" applyFont="1" applyBorder="1" applyAlignment="1">
      <alignment horizontal="left"/>
    </xf>
    <xf numFmtId="171" fontId="10" fillId="13" borderId="30" xfId="42" applyFont="1" applyFill="1" applyBorder="1" applyAlignment="1">
      <alignment horizontal="center"/>
    </xf>
    <xf numFmtId="171" fontId="10" fillId="33" borderId="30" xfId="42" applyFont="1" applyFill="1" applyBorder="1" applyAlignment="1">
      <alignment horizontal="center"/>
    </xf>
    <xf numFmtId="4" fontId="10" fillId="36" borderId="30" xfId="42" applyNumberFormat="1" applyFont="1" applyFill="1" applyBorder="1" applyAlignment="1">
      <alignment horizontal="center"/>
    </xf>
    <xf numFmtId="171" fontId="3" fillId="36" borderId="30" xfId="42" applyFont="1" applyFill="1" applyBorder="1" applyAlignment="1">
      <alignment horizontal="center"/>
    </xf>
    <xf numFmtId="4" fontId="3" fillId="35" borderId="63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center"/>
    </xf>
    <xf numFmtId="171" fontId="3" fillId="0" borderId="63" xfId="42" applyFont="1" applyBorder="1" applyAlignment="1">
      <alignment horizontal="center"/>
    </xf>
    <xf numFmtId="171" fontId="10" fillId="0" borderId="63" xfId="42" applyFont="1" applyBorder="1" applyAlignment="1">
      <alignment horizontal="center"/>
    </xf>
    <xf numFmtId="171" fontId="10" fillId="0" borderId="36" xfId="42" applyFont="1" applyFill="1" applyBorder="1" applyAlignment="1">
      <alignment horizontal="left"/>
    </xf>
    <xf numFmtId="171" fontId="3" fillId="0" borderId="29" xfId="42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center"/>
    </xf>
    <xf numFmtId="171" fontId="10" fillId="0" borderId="61" xfId="42" applyFont="1" applyBorder="1" applyAlignment="1">
      <alignment horizontal="center"/>
    </xf>
    <xf numFmtId="171" fontId="3" fillId="0" borderId="61" xfId="42" applyFont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4" fontId="3" fillId="33" borderId="64" xfId="42" applyNumberFormat="1" applyFont="1" applyFill="1" applyBorder="1" applyAlignment="1">
      <alignment horizontal="left"/>
    </xf>
    <xf numFmtId="0" fontId="2" fillId="13" borderId="65" xfId="0" applyFont="1" applyFill="1" applyBorder="1" applyAlignment="1">
      <alignment horizontal="center"/>
    </xf>
    <xf numFmtId="4" fontId="3" fillId="13" borderId="41" xfId="42" applyNumberFormat="1" applyFont="1" applyFill="1" applyBorder="1" applyAlignment="1">
      <alignment horizontal="left"/>
    </xf>
    <xf numFmtId="171" fontId="10" fillId="13" borderId="41" xfId="42" applyFont="1" applyFill="1" applyBorder="1" applyAlignment="1">
      <alignment horizontal="left"/>
    </xf>
    <xf numFmtId="171" fontId="3" fillId="13" borderId="41" xfId="42" applyFont="1" applyFill="1" applyBorder="1" applyAlignment="1">
      <alignment horizontal="left"/>
    </xf>
    <xf numFmtId="4" fontId="3" fillId="13" borderId="14" xfId="42" applyNumberFormat="1" applyFont="1" applyFill="1" applyBorder="1" applyAlignment="1">
      <alignment horizontal="left"/>
    </xf>
    <xf numFmtId="171" fontId="10" fillId="13" borderId="14" xfId="42" applyFont="1" applyFill="1" applyBorder="1" applyAlignment="1">
      <alignment horizontal="left"/>
    </xf>
    <xf numFmtId="171" fontId="3" fillId="13" borderId="14" xfId="42" applyFont="1" applyFill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6" fillId="33" borderId="37" xfId="42" applyNumberFormat="1" applyFont="1" applyFill="1" applyBorder="1" applyAlignment="1">
      <alignment horizontal="left"/>
    </xf>
    <xf numFmtId="171" fontId="12" fillId="36" borderId="17" xfId="42" applyFont="1" applyFill="1" applyBorder="1" applyAlignment="1">
      <alignment horizontal="left"/>
    </xf>
    <xf numFmtId="4" fontId="11" fillId="33" borderId="37" xfId="42" applyNumberFormat="1" applyFont="1" applyFill="1" applyBorder="1" applyAlignment="1">
      <alignment horizontal="left"/>
    </xf>
    <xf numFmtId="171" fontId="6" fillId="0" borderId="29" xfId="42" applyFont="1" applyBorder="1" applyAlignment="1">
      <alignment horizontal="left"/>
    </xf>
    <xf numFmtId="0" fontId="2" fillId="13" borderId="39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4" fontId="10" fillId="0" borderId="37" xfId="42" applyNumberFormat="1" applyFont="1" applyBorder="1" applyAlignment="1">
      <alignment horizontal="left"/>
    </xf>
    <xf numFmtId="171" fontId="12" fillId="34" borderId="17" xfId="42" applyFont="1" applyFill="1" applyBorder="1" applyAlignment="1">
      <alignment horizontal="left"/>
    </xf>
    <xf numFmtId="171" fontId="12" fillId="0" borderId="38" xfId="42" applyFont="1" applyBorder="1" applyAlignment="1">
      <alignment horizontal="left"/>
    </xf>
    <xf numFmtId="171" fontId="12" fillId="0" borderId="63" xfId="42" applyFont="1" applyBorder="1" applyAlignment="1">
      <alignment horizontal="left"/>
    </xf>
    <xf numFmtId="171" fontId="12" fillId="0" borderId="48" xfId="42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7" xfId="42" applyNumberFormat="1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12" fillId="0" borderId="17" xfId="42" applyFont="1" applyBorder="1" applyAlignment="1">
      <alignment horizontal="left"/>
    </xf>
    <xf numFmtId="171" fontId="12" fillId="33" borderId="17" xfId="42" applyFont="1" applyFill="1" applyBorder="1" applyAlignment="1">
      <alignment horizontal="left"/>
    </xf>
    <xf numFmtId="171" fontId="12" fillId="33" borderId="40" xfId="42" applyFont="1" applyFill="1" applyBorder="1" applyAlignment="1">
      <alignment horizontal="left"/>
    </xf>
    <xf numFmtId="4" fontId="10" fillId="33" borderId="37" xfId="42" applyNumberFormat="1" applyFont="1" applyFill="1" applyBorder="1" applyAlignment="1">
      <alignment horizontal="left"/>
    </xf>
    <xf numFmtId="171" fontId="12" fillId="33" borderId="36" xfId="42" applyFont="1" applyFill="1" applyBorder="1" applyAlignment="1">
      <alignment horizontal="left"/>
    </xf>
    <xf numFmtId="171" fontId="12" fillId="33" borderId="30" xfId="42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171" fontId="12" fillId="33" borderId="38" xfId="42" applyFont="1" applyFill="1" applyBorder="1" applyAlignment="1">
      <alignment horizontal="left"/>
    </xf>
    <xf numFmtId="4" fontId="10" fillId="33" borderId="36" xfId="42" applyNumberFormat="1" applyFont="1" applyFill="1" applyBorder="1" applyAlignment="1">
      <alignment horizontal="left"/>
    </xf>
    <xf numFmtId="171" fontId="12" fillId="13" borderId="40" xfId="42" applyFont="1" applyFill="1" applyBorder="1" applyAlignment="1">
      <alignment horizontal="left"/>
    </xf>
    <xf numFmtId="171" fontId="12" fillId="13" borderId="47" xfId="42" applyFont="1" applyFill="1" applyBorder="1" applyAlignment="1">
      <alignment horizontal="left"/>
    </xf>
    <xf numFmtId="171" fontId="12" fillId="0" borderId="30" xfId="42" applyFont="1" applyBorder="1" applyAlignment="1">
      <alignment horizontal="left"/>
    </xf>
    <xf numFmtId="171" fontId="12" fillId="0" borderId="36" xfId="42" applyFont="1" applyBorder="1" applyAlignment="1">
      <alignment horizontal="left"/>
    </xf>
    <xf numFmtId="171" fontId="12" fillId="36" borderId="40" xfId="42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171" fontId="12" fillId="13" borderId="27" xfId="42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0" fontId="1" fillId="13" borderId="19" xfId="0" applyFont="1" applyFill="1" applyBorder="1" applyAlignment="1">
      <alignment horizontal="center"/>
    </xf>
    <xf numFmtId="1" fontId="6" fillId="33" borderId="66" xfId="0" applyNumberFormat="1" applyFont="1" applyFill="1" applyBorder="1" applyAlignment="1">
      <alignment horizontal="center"/>
    </xf>
    <xf numFmtId="1" fontId="6" fillId="33" borderId="55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6" fillId="33" borderId="53" xfId="57" applyFont="1" applyFill="1" applyBorder="1" applyAlignment="1" applyProtection="1">
      <alignment horizontal="left" vertical="top" wrapText="1"/>
      <protection locked="0"/>
    </xf>
    <xf numFmtId="0" fontId="6" fillId="33" borderId="53" xfId="57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vertical="center" wrapText="1"/>
    </xf>
    <xf numFmtId="0" fontId="6" fillId="33" borderId="53" xfId="57" applyFont="1" applyFill="1" applyBorder="1" applyAlignment="1" applyProtection="1">
      <alignment horizontal="left" vertical="top"/>
      <protection locked="0"/>
    </xf>
    <xf numFmtId="0" fontId="6" fillId="33" borderId="49" xfId="0" applyFont="1" applyFill="1" applyBorder="1" applyAlignment="1">
      <alignment vertical="center"/>
    </xf>
    <xf numFmtId="171" fontId="6" fillId="33" borderId="41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/>
    </xf>
    <xf numFmtId="171" fontId="3" fillId="13" borderId="57" xfId="42" applyFont="1" applyFill="1" applyBorder="1" applyAlignment="1">
      <alignment horizontal="left"/>
    </xf>
    <xf numFmtId="171" fontId="12" fillId="13" borderId="57" xfId="42" applyFont="1" applyFill="1" applyBorder="1" applyAlignment="1">
      <alignment horizontal="left"/>
    </xf>
    <xf numFmtId="0" fontId="6" fillId="33" borderId="53" xfId="0" applyFont="1" applyFill="1" applyBorder="1" applyAlignment="1">
      <alignment vertical="center"/>
    </xf>
    <xf numFmtId="0" fontId="2" fillId="13" borderId="52" xfId="0" applyFont="1" applyFill="1" applyBorder="1" applyAlignment="1">
      <alignment horizontal="center"/>
    </xf>
    <xf numFmtId="4" fontId="6" fillId="0" borderId="37" xfId="42" applyNumberFormat="1" applyFont="1" applyFill="1" applyBorder="1" applyAlignment="1">
      <alignment horizontal="left"/>
    </xf>
    <xf numFmtId="4" fontId="3" fillId="35" borderId="36" xfId="42" applyNumberFormat="1" applyFont="1" applyFill="1" applyBorder="1" applyAlignment="1">
      <alignment horizontal="left"/>
    </xf>
    <xf numFmtId="4" fontId="6" fillId="0" borderId="38" xfId="42" applyNumberFormat="1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0" fontId="8" fillId="13" borderId="18" xfId="0" applyFont="1" applyFill="1" applyBorder="1" applyAlignment="1">
      <alignment horizontal="center"/>
    </xf>
    <xf numFmtId="171" fontId="3" fillId="0" borderId="40" xfId="42" applyFont="1" applyFill="1" applyBorder="1" applyAlignment="1">
      <alignment horizontal="left"/>
    </xf>
    <xf numFmtId="171" fontId="3" fillId="35" borderId="36" xfId="42" applyFont="1" applyFill="1" applyBorder="1" applyAlignment="1">
      <alignment horizontal="left"/>
    </xf>
    <xf numFmtId="171" fontId="3" fillId="35" borderId="47" xfId="42" applyFont="1" applyFill="1" applyBorder="1" applyAlignment="1">
      <alignment horizontal="left"/>
    </xf>
    <xf numFmtId="171" fontId="10" fillId="0" borderId="40" xfId="4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1" fontId="3" fillId="35" borderId="30" xfId="42" applyFont="1" applyFill="1" applyBorder="1" applyAlignment="1">
      <alignment horizontal="left"/>
    </xf>
    <xf numFmtId="4" fontId="2" fillId="35" borderId="40" xfId="0" applyNumberFormat="1" applyFont="1" applyFill="1" applyBorder="1" applyAlignment="1">
      <alignment horizontal="left"/>
    </xf>
    <xf numFmtId="4" fontId="3" fillId="35" borderId="36" xfId="0" applyNumberFormat="1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10" fillId="0" borderId="37" xfId="0" applyNumberFormat="1" applyFont="1" applyBorder="1" applyAlignment="1">
      <alignment horizontal="left"/>
    </xf>
    <xf numFmtId="0" fontId="2" fillId="33" borderId="67" xfId="0" applyFont="1" applyFill="1" applyBorder="1" applyAlignment="1">
      <alignment/>
    </xf>
    <xf numFmtId="0" fontId="2" fillId="33" borderId="52" xfId="0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171" fontId="3" fillId="33" borderId="41" xfId="42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4" fontId="6" fillId="0" borderId="56" xfId="42" applyNumberFormat="1" applyFont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4" fontId="3" fillId="35" borderId="38" xfId="42" applyNumberFormat="1" applyFont="1" applyFill="1" applyBorder="1" applyAlignment="1">
      <alignment horizontal="left"/>
    </xf>
    <xf numFmtId="4" fontId="3" fillId="35" borderId="26" xfId="42" applyNumberFormat="1" applyFont="1" applyFill="1" applyBorder="1" applyAlignment="1">
      <alignment horizontal="left"/>
    </xf>
    <xf numFmtId="171" fontId="3" fillId="33" borderId="47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171" fontId="3" fillId="33" borderId="67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4" fontId="3" fillId="35" borderId="47" xfId="42" applyNumberFormat="1" applyFont="1" applyFill="1" applyBorder="1" applyAlignment="1">
      <alignment horizontal="left"/>
    </xf>
    <xf numFmtId="171" fontId="3" fillId="35" borderId="38" xfId="42" applyFont="1" applyFill="1" applyBorder="1" applyAlignment="1">
      <alignment horizontal="left"/>
    </xf>
    <xf numFmtId="0" fontId="2" fillId="33" borderId="56" xfId="0" applyFont="1" applyFill="1" applyBorder="1" applyAlignment="1">
      <alignment horizontal="center"/>
    </xf>
    <xf numFmtId="171" fontId="3" fillId="35" borderId="61" xfId="42" applyFont="1" applyFill="1" applyBorder="1" applyAlignment="1">
      <alignment horizontal="left"/>
    </xf>
    <xf numFmtId="171" fontId="3" fillId="33" borderId="63" xfId="42" applyFont="1" applyFill="1" applyBorder="1" applyAlignment="1">
      <alignment horizontal="left"/>
    </xf>
    <xf numFmtId="171" fontId="3" fillId="35" borderId="63" xfId="42" applyFont="1" applyFill="1" applyBorder="1" applyAlignment="1">
      <alignment horizontal="left"/>
    </xf>
    <xf numFmtId="0" fontId="0" fillId="0" borderId="36" xfId="0" applyBorder="1" applyAlignment="1">
      <alignment/>
    </xf>
    <xf numFmtId="4" fontId="3" fillId="32" borderId="30" xfId="42" applyNumberFormat="1" applyFont="1" applyFill="1" applyBorder="1" applyAlignment="1">
      <alignment horizontal="left"/>
    </xf>
    <xf numFmtId="171" fontId="3" fillId="32" borderId="30" xfId="42" applyFont="1" applyFill="1" applyBorder="1" applyAlignment="1">
      <alignment horizontal="left"/>
    </xf>
    <xf numFmtId="4" fontId="3" fillId="32" borderId="40" xfId="42" applyNumberFormat="1" applyFont="1" applyFill="1" applyBorder="1" applyAlignment="1">
      <alignment horizontal="left"/>
    </xf>
    <xf numFmtId="171" fontId="3" fillId="32" borderId="40" xfId="42" applyFont="1" applyFill="1" applyBorder="1" applyAlignment="1">
      <alignment horizontal="left"/>
    </xf>
    <xf numFmtId="171" fontId="12" fillId="35" borderId="47" xfId="42" applyFont="1" applyFill="1" applyBorder="1" applyAlignment="1">
      <alignment horizontal="left"/>
    </xf>
    <xf numFmtId="171" fontId="12" fillId="0" borderId="36" xfId="42" applyFont="1" applyFill="1" applyBorder="1" applyAlignment="1">
      <alignment horizontal="left"/>
    </xf>
    <xf numFmtId="171" fontId="12" fillId="0" borderId="30" xfId="42" applyFont="1" applyFill="1" applyBorder="1" applyAlignment="1">
      <alignment horizontal="left"/>
    </xf>
    <xf numFmtId="171" fontId="12" fillId="35" borderId="63" xfId="42" applyFont="1" applyFill="1" applyBorder="1" applyAlignment="1">
      <alignment horizontal="left"/>
    </xf>
    <xf numFmtId="171" fontId="12" fillId="0" borderId="37" xfId="42" applyFont="1" applyFill="1" applyBorder="1" applyAlignment="1">
      <alignment horizontal="left"/>
    </xf>
    <xf numFmtId="171" fontId="12" fillId="33" borderId="63" xfId="42" applyFont="1" applyFill="1" applyBorder="1" applyAlignment="1">
      <alignment horizontal="left"/>
    </xf>
    <xf numFmtId="171" fontId="12" fillId="32" borderId="30" xfId="42" applyFont="1" applyFill="1" applyBorder="1" applyAlignment="1">
      <alignment horizontal="left"/>
    </xf>
    <xf numFmtId="171" fontId="12" fillId="32" borderId="40" xfId="42" applyFont="1" applyFill="1" applyBorder="1" applyAlignment="1">
      <alignment horizontal="left"/>
    </xf>
    <xf numFmtId="171" fontId="12" fillId="33" borderId="47" xfId="42" applyFont="1" applyFill="1" applyBorder="1" applyAlignment="1">
      <alignment horizontal="left"/>
    </xf>
    <xf numFmtId="171" fontId="12" fillId="33" borderId="42" xfId="42" applyFont="1" applyFill="1" applyBorder="1" applyAlignment="1">
      <alignment horizontal="left"/>
    </xf>
    <xf numFmtId="171" fontId="13" fillId="0" borderId="40" xfId="42" applyFont="1" applyBorder="1" applyAlignment="1">
      <alignment horizontal="left"/>
    </xf>
    <xf numFmtId="171" fontId="13" fillId="0" borderId="37" xfId="42" applyFont="1" applyBorder="1" applyAlignment="1">
      <alignment horizontal="left"/>
    </xf>
    <xf numFmtId="171" fontId="13" fillId="0" borderId="36" xfId="42" applyFont="1" applyBorder="1" applyAlignment="1">
      <alignment horizontal="left"/>
    </xf>
    <xf numFmtId="171" fontId="13" fillId="0" borderId="30" xfId="42" applyFont="1" applyBorder="1" applyAlignment="1">
      <alignment horizontal="left"/>
    </xf>
    <xf numFmtId="171" fontId="12" fillId="33" borderId="41" xfId="42" applyFont="1" applyFill="1" applyBorder="1" applyAlignment="1">
      <alignment horizontal="left"/>
    </xf>
    <xf numFmtId="171" fontId="12" fillId="35" borderId="38" xfId="42" applyFont="1" applyFill="1" applyBorder="1" applyAlignment="1">
      <alignment horizontal="left"/>
    </xf>
    <xf numFmtId="171" fontId="13" fillId="33" borderId="40" xfId="42" applyFont="1" applyFill="1" applyBorder="1" applyAlignment="1">
      <alignment horizontal="left"/>
    </xf>
    <xf numFmtId="171" fontId="13" fillId="0" borderId="38" xfId="42" applyFont="1" applyBorder="1" applyAlignment="1">
      <alignment horizontal="left"/>
    </xf>
    <xf numFmtId="171" fontId="12" fillId="33" borderId="37" xfId="42" applyFont="1" applyFill="1" applyBorder="1" applyAlignment="1">
      <alignment horizontal="left"/>
    </xf>
    <xf numFmtId="171" fontId="12" fillId="33" borderId="46" xfId="42" applyFont="1" applyFill="1" applyBorder="1" applyAlignment="1">
      <alignment horizontal="left"/>
    </xf>
    <xf numFmtId="171" fontId="12" fillId="35" borderId="30" xfId="42" applyFont="1" applyFill="1" applyBorder="1" applyAlignment="1">
      <alignment horizontal="left"/>
    </xf>
    <xf numFmtId="171" fontId="12" fillId="0" borderId="40" xfId="42" applyFont="1" applyBorder="1" applyAlignment="1">
      <alignment horizontal="left"/>
    </xf>
    <xf numFmtId="171" fontId="12" fillId="33" borderId="43" xfId="42" applyFont="1" applyFill="1" applyBorder="1" applyAlignment="1">
      <alignment horizontal="left"/>
    </xf>
    <xf numFmtId="171" fontId="12" fillId="35" borderId="36" xfId="42" applyFont="1" applyFill="1" applyBorder="1" applyAlignment="1">
      <alignment horizontal="left"/>
    </xf>
    <xf numFmtId="171" fontId="12" fillId="36" borderId="19" xfId="42" applyFont="1" applyFill="1" applyBorder="1" applyAlignment="1">
      <alignment horizontal="left"/>
    </xf>
    <xf numFmtId="171" fontId="12" fillId="33" borderId="18" xfId="42" applyFont="1" applyFill="1" applyBorder="1" applyAlignment="1">
      <alignment horizontal="left"/>
    </xf>
    <xf numFmtId="171" fontId="12" fillId="33" borderId="19" xfId="42" applyFont="1" applyFill="1" applyBorder="1" applyAlignment="1">
      <alignment horizontal="left"/>
    </xf>
    <xf numFmtId="0" fontId="2" fillId="19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171" fontId="3" fillId="33" borderId="13" xfId="42" applyFont="1" applyFill="1" applyBorder="1" applyAlignment="1">
      <alignment horizontal="left"/>
    </xf>
    <xf numFmtId="171" fontId="12" fillId="33" borderId="13" xfId="42" applyFont="1" applyFill="1" applyBorder="1" applyAlignment="1">
      <alignment horizontal="left"/>
    </xf>
    <xf numFmtId="171" fontId="12" fillId="0" borderId="19" xfId="42" applyFont="1" applyBorder="1" applyAlignment="1">
      <alignment horizontal="left"/>
    </xf>
    <xf numFmtId="171" fontId="3" fillId="0" borderId="19" xfId="42" applyFont="1" applyFill="1" applyBorder="1" applyAlignment="1">
      <alignment horizontal="left"/>
    </xf>
    <xf numFmtId="171" fontId="12" fillId="0" borderId="19" xfId="42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171" fontId="3" fillId="0" borderId="20" xfId="42" applyFont="1" applyBorder="1" applyAlignment="1">
      <alignment horizontal="left"/>
    </xf>
    <xf numFmtId="171" fontId="12" fillId="0" borderId="20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71" fontId="10" fillId="33" borderId="45" xfId="42" applyFont="1" applyFill="1" applyBorder="1" applyAlignment="1">
      <alignment horizontal="left"/>
    </xf>
    <xf numFmtId="171" fontId="10" fillId="33" borderId="57" xfId="42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1" fontId="10" fillId="33" borderId="0" xfId="42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4" fontId="3" fillId="33" borderId="68" xfId="42" applyNumberFormat="1" applyFont="1" applyFill="1" applyBorder="1" applyAlignment="1" quotePrefix="1">
      <alignment horizontal="left"/>
    </xf>
    <xf numFmtId="171" fontId="10" fillId="33" borderId="47" xfId="42" applyFont="1" applyFill="1" applyBorder="1" applyAlignment="1" quotePrefix="1">
      <alignment horizontal="left"/>
    </xf>
    <xf numFmtId="171" fontId="3" fillId="33" borderId="47" xfId="42" applyFont="1" applyFill="1" applyBorder="1" applyAlignment="1" quotePrefix="1">
      <alignment horizontal="left"/>
    </xf>
    <xf numFmtId="171" fontId="3" fillId="0" borderId="18" xfId="42" applyFont="1" applyBorder="1" applyAlignment="1">
      <alignment horizontal="left"/>
    </xf>
    <xf numFmtId="171" fontId="3" fillId="0" borderId="11" xfId="42" applyFont="1" applyBorder="1" applyAlignment="1">
      <alignment horizontal="left"/>
    </xf>
    <xf numFmtId="171" fontId="3" fillId="0" borderId="55" xfId="42" applyFont="1" applyBorder="1" applyAlignment="1">
      <alignment horizontal="left"/>
    </xf>
    <xf numFmtId="171" fontId="3" fillId="34" borderId="54" xfId="42" applyFont="1" applyFill="1" applyBorder="1" applyAlignment="1">
      <alignment horizontal="left"/>
    </xf>
    <xf numFmtId="171" fontId="3" fillId="36" borderId="14" xfId="42" applyFont="1" applyFill="1" applyBorder="1" applyAlignment="1">
      <alignment horizontal="left"/>
    </xf>
    <xf numFmtId="171" fontId="3" fillId="0" borderId="54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171" fontId="3" fillId="0" borderId="60" xfId="42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11" fillId="0" borderId="37" xfId="42" applyNumberFormat="1" applyFont="1" applyBorder="1" applyAlignment="1">
      <alignment horizontal="left"/>
    </xf>
    <xf numFmtId="4" fontId="6" fillId="0" borderId="21" xfId="42" applyNumberFormat="1" applyFont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43" xfId="42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9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left" vertical="top" wrapText="1"/>
    </xf>
    <xf numFmtId="0" fontId="6" fillId="33" borderId="53" xfId="57" applyFont="1" applyFill="1" applyBorder="1">
      <alignment/>
      <protection/>
    </xf>
    <xf numFmtId="0" fontId="6" fillId="33" borderId="53" xfId="0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horizontal="left" wrapText="1"/>
    </xf>
    <xf numFmtId="49" fontId="6" fillId="33" borderId="53" xfId="0" applyNumberFormat="1" applyFont="1" applyFill="1" applyBorder="1" applyAlignment="1">
      <alignment horizontal="left" wrapText="1"/>
    </xf>
    <xf numFmtId="1" fontId="6" fillId="33" borderId="53" xfId="0" applyNumberFormat="1" applyFont="1" applyFill="1" applyBorder="1" applyAlignment="1">
      <alignment horizontal="left" wrapText="1"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171" fontId="3" fillId="34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center"/>
    </xf>
    <xf numFmtId="171" fontId="10" fillId="34" borderId="30" xfId="42" applyFont="1" applyFill="1" applyBorder="1" applyAlignment="1">
      <alignment horizontal="center"/>
    </xf>
    <xf numFmtId="171" fontId="10" fillId="0" borderId="38" xfId="42" applyFont="1" applyFill="1" applyBorder="1" applyAlignment="1">
      <alignment horizontal="left"/>
    </xf>
    <xf numFmtId="171" fontId="3" fillId="0" borderId="38" xfId="42" applyFont="1" applyFill="1" applyBorder="1" applyAlignment="1">
      <alignment horizontal="left"/>
    </xf>
    <xf numFmtId="0" fontId="1" fillId="38" borderId="19" xfId="0" applyFont="1" applyFill="1" applyBorder="1" applyAlignment="1">
      <alignment horizontal="center"/>
    </xf>
    <xf numFmtId="4" fontId="3" fillId="38" borderId="40" xfId="42" applyNumberFormat="1" applyFont="1" applyFill="1" applyBorder="1" applyAlignment="1">
      <alignment horizontal="left"/>
    </xf>
    <xf numFmtId="171" fontId="12" fillId="37" borderId="40" xfId="42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3" fillId="36" borderId="50" xfId="42" applyNumberFormat="1" applyFont="1" applyFill="1" applyBorder="1" applyAlignment="1">
      <alignment horizontal="center"/>
    </xf>
    <xf numFmtId="4" fontId="3" fillId="36" borderId="38" xfId="42" applyNumberFormat="1" applyFont="1" applyFill="1" applyBorder="1" applyAlignment="1">
      <alignment horizontal="center"/>
    </xf>
    <xf numFmtId="171" fontId="10" fillId="36" borderId="38" xfId="42" applyFont="1" applyFill="1" applyBorder="1" applyAlignment="1">
      <alignment horizontal="left"/>
    </xf>
    <xf numFmtId="171" fontId="3" fillId="36" borderId="38" xfId="42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58" fillId="33" borderId="20" xfId="0" applyFont="1" applyFill="1" applyBorder="1" applyAlignment="1">
      <alignment vertical="center" wrapText="1"/>
    </xf>
    <xf numFmtId="0" fontId="1" fillId="34" borderId="39" xfId="0" applyFont="1" applyFill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34" borderId="43" xfId="42" applyNumberFormat="1" applyFont="1" applyFill="1" applyBorder="1" applyAlignment="1">
      <alignment horizontal="left"/>
    </xf>
    <xf numFmtId="4" fontId="3" fillId="36" borderId="57" xfId="42" applyNumberFormat="1" applyFont="1" applyFill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66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vertical="center" wrapText="1"/>
    </xf>
    <xf numFmtId="0" fontId="6" fillId="33" borderId="69" xfId="0" applyFont="1" applyFill="1" applyBorder="1" applyAlignment="1" applyProtection="1">
      <alignment horizontal="left" vertical="top" wrapText="1"/>
      <protection locked="0"/>
    </xf>
    <xf numFmtId="1" fontId="6" fillId="33" borderId="53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left" vertical="center" wrapText="1"/>
      <protection locked="0"/>
    </xf>
    <xf numFmtId="1" fontId="6" fillId="33" borderId="53" xfId="0" applyNumberFormat="1" applyFont="1" applyFill="1" applyBorder="1" applyAlignment="1">
      <alignment horizontal="left" vertical="top" wrapText="1"/>
    </xf>
    <xf numFmtId="0" fontId="6" fillId="33" borderId="53" xfId="57" applyFont="1" applyFill="1" applyBorder="1" applyAlignment="1">
      <alignment horizontal="left" vertical="top" wrapText="1"/>
      <protection/>
    </xf>
    <xf numFmtId="0" fontId="6" fillId="0" borderId="4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13" borderId="7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69" xfId="0" applyFont="1" applyFill="1" applyBorder="1" applyAlignment="1">
      <alignment horizontal="left"/>
    </xf>
    <xf numFmtId="0" fontId="2" fillId="33" borderId="71" xfId="0" applyFont="1" applyFill="1" applyBorder="1" applyAlignment="1">
      <alignment horizontal="left"/>
    </xf>
    <xf numFmtId="0" fontId="2" fillId="33" borderId="67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4" fontId="3" fillId="0" borderId="49" xfId="42" applyNumberFormat="1" applyFont="1" applyBorder="1" applyAlignment="1">
      <alignment horizontal="left"/>
    </xf>
    <xf numFmtId="4" fontId="3" fillId="0" borderId="71" xfId="42" applyNumberFormat="1" applyFont="1" applyBorder="1" applyAlignment="1">
      <alignment horizontal="left"/>
    </xf>
    <xf numFmtId="4" fontId="3" fillId="0" borderId="26" xfId="42" applyNumberFormat="1" applyFont="1" applyBorder="1" applyAlignment="1">
      <alignment horizontal="left"/>
    </xf>
    <xf numFmtId="4" fontId="3" fillId="34" borderId="71" xfId="42" applyNumberFormat="1" applyFont="1" applyFill="1" applyBorder="1" applyAlignment="1">
      <alignment horizontal="left"/>
    </xf>
    <xf numFmtId="4" fontId="3" fillId="0" borderId="25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0" borderId="27" xfId="42" applyNumberFormat="1" applyFont="1" applyFill="1" applyBorder="1" applyAlignment="1">
      <alignment horizontal="left"/>
    </xf>
    <xf numFmtId="4" fontId="3" fillId="33" borderId="72" xfId="42" applyNumberFormat="1" applyFont="1" applyFill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45" xfId="0" applyNumberFormat="1" applyFont="1" applyFill="1" applyBorder="1" applyAlignment="1">
      <alignment horizontal="left"/>
    </xf>
    <xf numFmtId="171" fontId="3" fillId="0" borderId="59" xfId="42" applyFont="1" applyBorder="1" applyAlignment="1">
      <alignment horizontal="left"/>
    </xf>
    <xf numFmtId="4" fontId="3" fillId="35" borderId="57" xfId="42" applyNumberFormat="1" applyFont="1" applyFill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171" fontId="3" fillId="0" borderId="43" xfId="42" applyFont="1" applyBorder="1" applyAlignment="1">
      <alignment horizontal="left"/>
    </xf>
    <xf numFmtId="4" fontId="3" fillId="37" borderId="57" xfId="42" applyNumberFormat="1" applyFont="1" applyFill="1" applyBorder="1" applyAlignment="1">
      <alignment horizontal="left"/>
    </xf>
    <xf numFmtId="4" fontId="3" fillId="35" borderId="44" xfId="42" applyNumberFormat="1" applyFont="1" applyFill="1" applyBorder="1" applyAlignment="1">
      <alignment horizontal="left"/>
    </xf>
    <xf numFmtId="4" fontId="3" fillId="0" borderId="57" xfId="42" applyNumberFormat="1" applyFont="1" applyFill="1" applyBorder="1" applyAlignment="1">
      <alignment horizontal="left"/>
    </xf>
    <xf numFmtId="4" fontId="3" fillId="35" borderId="57" xfId="0" applyNumberFormat="1" applyFont="1" applyFill="1" applyBorder="1" applyAlignment="1">
      <alignment horizontal="left"/>
    </xf>
    <xf numFmtId="4" fontId="3" fillId="35" borderId="43" xfId="0" applyNumberFormat="1" applyFont="1" applyFill="1" applyBorder="1" applyAlignment="1">
      <alignment horizontal="left"/>
    </xf>
    <xf numFmtId="4" fontId="3" fillId="35" borderId="44" xfId="0" applyNumberFormat="1" applyFont="1" applyFill="1" applyBorder="1" applyAlignment="1">
      <alignment horizontal="left"/>
    </xf>
    <xf numFmtId="4" fontId="3" fillId="35" borderId="43" xfId="42" applyNumberFormat="1" applyFont="1" applyFill="1" applyBorder="1" applyAlignment="1">
      <alignment horizontal="left"/>
    </xf>
    <xf numFmtId="4" fontId="6" fillId="0" borderId="44" xfId="42" applyNumberFormat="1" applyFont="1" applyBorder="1" applyAlignment="1">
      <alignment horizontal="left"/>
    </xf>
    <xf numFmtId="4" fontId="3" fillId="35" borderId="45" xfId="42" applyNumberFormat="1" applyFont="1" applyFill="1" applyBorder="1" applyAlignment="1">
      <alignment horizontal="left"/>
    </xf>
    <xf numFmtId="4" fontId="3" fillId="35" borderId="64" xfId="42" applyNumberFormat="1" applyFont="1" applyFill="1" applyBorder="1" applyAlignment="1">
      <alignment horizontal="left"/>
    </xf>
    <xf numFmtId="4" fontId="3" fillId="13" borderId="64" xfId="42" applyNumberFormat="1" applyFont="1" applyFill="1" applyBorder="1" applyAlignment="1">
      <alignment horizontal="left"/>
    </xf>
    <xf numFmtId="4" fontId="3" fillId="32" borderId="57" xfId="42" applyNumberFormat="1" applyFont="1" applyFill="1" applyBorder="1" applyAlignment="1">
      <alignment horizontal="left"/>
    </xf>
    <xf numFmtId="4" fontId="3" fillId="38" borderId="57" xfId="42" applyNumberFormat="1" applyFont="1" applyFill="1" applyBorder="1" applyAlignment="1">
      <alignment horizontal="left"/>
    </xf>
    <xf numFmtId="4" fontId="3" fillId="13" borderId="68" xfId="42" applyNumberFormat="1" applyFont="1" applyFill="1" applyBorder="1" applyAlignment="1">
      <alignment horizontal="left"/>
    </xf>
    <xf numFmtId="0" fontId="56" fillId="34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4" fontId="3" fillId="33" borderId="68" xfId="42" applyNumberFormat="1" applyFont="1" applyFill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12" fillId="0" borderId="14" xfId="42" applyNumberFormat="1" applyFont="1" applyBorder="1" applyAlignment="1">
      <alignment horizontal="left"/>
    </xf>
    <xf numFmtId="171" fontId="3" fillId="0" borderId="14" xfId="42" applyFont="1" applyBorder="1" applyAlignment="1">
      <alignment horizontal="left"/>
    </xf>
    <xf numFmtId="4" fontId="12" fillId="33" borderId="17" xfId="42" applyNumberFormat="1" applyFont="1" applyFill="1" applyBorder="1" applyAlignment="1">
      <alignment horizontal="left"/>
    </xf>
    <xf numFmtId="4" fontId="3" fillId="13" borderId="19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171" fontId="1" fillId="36" borderId="39" xfId="42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1" fillId="13" borderId="39" xfId="0" applyNumberFormat="1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4" fontId="3" fillId="13" borderId="39" xfId="0" applyNumberFormat="1" applyFont="1" applyFill="1" applyBorder="1" applyAlignment="1">
      <alignment horizontal="center"/>
    </xf>
    <xf numFmtId="0" fontId="2" fillId="13" borderId="39" xfId="0" applyFont="1" applyFill="1" applyBorder="1" applyAlignment="1">
      <alignment horizontal="left"/>
    </xf>
    <xf numFmtId="0" fontId="1" fillId="36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8" fillId="0" borderId="39" xfId="0" applyFont="1" applyBorder="1" applyAlignment="1">
      <alignment/>
    </xf>
    <xf numFmtId="0" fontId="3" fillId="19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13" borderId="39" xfId="0" applyFont="1" applyFill="1" applyBorder="1" applyAlignment="1">
      <alignment/>
    </xf>
    <xf numFmtId="4" fontId="3" fillId="38" borderId="19" xfId="0" applyNumberFormat="1" applyFont="1" applyFill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0" fontId="1" fillId="1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vertical="center" wrapText="1"/>
    </xf>
    <xf numFmtId="0" fontId="3" fillId="19" borderId="39" xfId="0" applyFont="1" applyFill="1" applyBorder="1" applyAlignment="1">
      <alignment horizontal="left"/>
    </xf>
    <xf numFmtId="0" fontId="6" fillId="33" borderId="39" xfId="0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>
      <alignment/>
      <protection/>
    </xf>
    <xf numFmtId="0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vertical="center"/>
    </xf>
    <xf numFmtId="49" fontId="6" fillId="33" borderId="39" xfId="0" applyNumberFormat="1" applyFont="1" applyFill="1" applyBorder="1" applyAlignment="1">
      <alignment horizontal="left" wrapText="1"/>
    </xf>
    <xf numFmtId="1" fontId="6" fillId="33" borderId="39" xfId="0" applyNumberFormat="1" applyFont="1" applyFill="1" applyBorder="1" applyAlignment="1">
      <alignment horizontal="left" wrapText="1"/>
    </xf>
    <xf numFmtId="0" fontId="6" fillId="33" borderId="39" xfId="0" applyFont="1" applyFill="1" applyBorder="1" applyAlignment="1">
      <alignment/>
    </xf>
    <xf numFmtId="1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 applyProtection="1">
      <alignment horizontal="left" vertical="center" wrapText="1"/>
      <protection locked="0"/>
    </xf>
    <xf numFmtId="1" fontId="6" fillId="33" borderId="39" xfId="0" applyNumberFormat="1" applyFont="1" applyFill="1" applyBorder="1" applyAlignment="1">
      <alignment horizontal="left" vertical="top" wrapText="1"/>
    </xf>
    <xf numFmtId="1" fontId="6" fillId="33" borderId="39" xfId="0" applyNumberFormat="1" applyFont="1" applyFill="1" applyBorder="1" applyAlignment="1">
      <alignment horizontal="left" vertical="top"/>
    </xf>
    <xf numFmtId="0" fontId="6" fillId="33" borderId="39" xfId="57" applyFont="1" applyFill="1" applyBorder="1" applyAlignment="1">
      <alignment horizontal="left" vertical="top" wrapText="1"/>
      <protection/>
    </xf>
    <xf numFmtId="0" fontId="6" fillId="33" borderId="39" xfId="57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 applyAlignment="1" applyProtection="1">
      <alignment horizontal="left" vertical="top"/>
      <protection locked="0"/>
    </xf>
    <xf numFmtId="0" fontId="6" fillId="33" borderId="39" xfId="57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/>
    </xf>
    <xf numFmtId="0" fontId="6" fillId="0" borderId="39" xfId="0" applyFont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4" fontId="3" fillId="0" borderId="39" xfId="0" applyNumberFormat="1" applyFont="1" applyBorder="1" applyAlignment="1">
      <alignment/>
    </xf>
    <xf numFmtId="0" fontId="58" fillId="33" borderId="39" xfId="0" applyFont="1" applyFill="1" applyBorder="1" applyAlignment="1">
      <alignment vertical="center" wrapText="1"/>
    </xf>
    <xf numFmtId="0" fontId="57" fillId="33" borderId="39" xfId="0" applyFont="1" applyFill="1" applyBorder="1" applyAlignment="1">
      <alignment vertical="center" wrapText="1"/>
    </xf>
    <xf numFmtId="0" fontId="59" fillId="33" borderId="39" xfId="0" applyFont="1" applyFill="1" applyBorder="1" applyAlignment="1">
      <alignment vertical="center" wrapText="1"/>
    </xf>
    <xf numFmtId="4" fontId="3" fillId="36" borderId="39" xfId="0" applyNumberFormat="1" applyFont="1" applyFill="1" applyBorder="1" applyAlignment="1">
      <alignment horizontal="center"/>
    </xf>
    <xf numFmtId="4" fontId="3" fillId="34" borderId="74" xfId="42" applyNumberFormat="1" applyFont="1" applyFill="1" applyBorder="1" applyAlignment="1">
      <alignment horizontal="left"/>
    </xf>
    <xf numFmtId="4" fontId="3" fillId="13" borderId="73" xfId="42" applyNumberFormat="1" applyFont="1" applyFill="1" applyBorder="1" applyAlignment="1">
      <alignment horizontal="left"/>
    </xf>
    <xf numFmtId="4" fontId="3" fillId="13" borderId="58" xfId="42" applyNumberFormat="1" applyFont="1" applyFill="1" applyBorder="1" applyAlignment="1">
      <alignment horizontal="left"/>
    </xf>
    <xf numFmtId="4" fontId="3" fillId="34" borderId="43" xfId="42" applyNumberFormat="1" applyFont="1" applyFill="1" applyBorder="1" applyAlignment="1">
      <alignment horizontal="center"/>
    </xf>
    <xf numFmtId="4" fontId="3" fillId="0" borderId="75" xfId="42" applyNumberFormat="1" applyFont="1" applyBorder="1" applyAlignment="1">
      <alignment horizontal="center"/>
    </xf>
    <xf numFmtId="4" fontId="3" fillId="36" borderId="43" xfId="42" applyNumberFormat="1" applyFont="1" applyFill="1" applyBorder="1" applyAlignment="1">
      <alignment horizontal="center"/>
    </xf>
    <xf numFmtId="4" fontId="3" fillId="33" borderId="43" xfId="42" applyNumberFormat="1" applyFont="1" applyFill="1" applyBorder="1" applyAlignment="1">
      <alignment horizontal="center"/>
    </xf>
    <xf numFmtId="4" fontId="3" fillId="13" borderId="43" xfId="42" applyNumberFormat="1" applyFont="1" applyFill="1" applyBorder="1" applyAlignment="1">
      <alignment horizontal="center"/>
    </xf>
    <xf numFmtId="4" fontId="3" fillId="0" borderId="48" xfId="42" applyNumberFormat="1" applyFont="1" applyBorder="1" applyAlignment="1">
      <alignment horizontal="left"/>
    </xf>
    <xf numFmtId="4" fontId="3" fillId="33" borderId="61" xfId="42" applyNumberFormat="1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3" xfId="0" applyNumberFormat="1" applyFont="1" applyBorder="1" applyAlignment="1">
      <alignment horizontal="left"/>
    </xf>
    <xf numFmtId="4" fontId="3" fillId="33" borderId="63" xfId="0" applyNumberFormat="1" applyFont="1" applyFill="1" applyBorder="1" applyAlignment="1">
      <alignment horizontal="left"/>
    </xf>
    <xf numFmtId="4" fontId="3" fillId="33" borderId="61" xfId="0" applyNumberFormat="1" applyFont="1" applyFill="1" applyBorder="1" applyAlignment="1">
      <alignment horizontal="left"/>
    </xf>
    <xf numFmtId="171" fontId="3" fillId="0" borderId="61" xfId="42" applyFont="1" applyBorder="1" applyAlignment="1">
      <alignment horizontal="left"/>
    </xf>
    <xf numFmtId="171" fontId="3" fillId="13" borderId="62" xfId="42" applyFont="1" applyFill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33" borderId="10" xfId="42" applyFont="1" applyFill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171" fontId="3" fillId="33" borderId="61" xfId="42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6" fillId="0" borderId="10" xfId="42" applyNumberFormat="1" applyFont="1" applyBorder="1" applyAlignment="1">
      <alignment horizontal="left"/>
    </xf>
    <xf numFmtId="4" fontId="6" fillId="0" borderId="63" xfId="42" applyNumberFormat="1" applyFont="1" applyBorder="1" applyAlignment="1">
      <alignment horizontal="left"/>
    </xf>
    <xf numFmtId="4" fontId="6" fillId="0" borderId="48" xfId="42" applyNumberFormat="1" applyFont="1" applyBorder="1" applyAlignment="1">
      <alignment horizontal="left"/>
    </xf>
    <xf numFmtId="4" fontId="6" fillId="0" borderId="61" xfId="42" applyNumberFormat="1" applyFont="1" applyBorder="1" applyAlignment="1">
      <alignment horizontal="left"/>
    </xf>
    <xf numFmtId="171" fontId="3" fillId="34" borderId="63" xfId="42" applyFont="1" applyFill="1" applyBorder="1" applyAlignment="1">
      <alignment horizontal="center"/>
    </xf>
    <xf numFmtId="4" fontId="6" fillId="33" borderId="61" xfId="42" applyNumberFormat="1" applyFont="1" applyFill="1" applyBorder="1" applyAlignment="1">
      <alignment horizontal="left"/>
    </xf>
    <xf numFmtId="171" fontId="3" fillId="36" borderId="63" xfId="42" applyFont="1" applyFill="1" applyBorder="1" applyAlignment="1">
      <alignment horizontal="center"/>
    </xf>
    <xf numFmtId="171" fontId="3" fillId="33" borderId="63" xfId="42" applyFont="1" applyFill="1" applyBorder="1" applyAlignment="1">
      <alignment horizontal="center"/>
    </xf>
    <xf numFmtId="171" fontId="3" fillId="13" borderId="63" xfId="4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2" fillId="13" borderId="21" xfId="42" applyFont="1" applyFill="1" applyBorder="1" applyAlignment="1">
      <alignment horizontal="center"/>
    </xf>
    <xf numFmtId="4" fontId="3" fillId="0" borderId="70" xfId="42" applyNumberFormat="1" applyFont="1" applyBorder="1" applyAlignment="1">
      <alignment horizontal="left"/>
    </xf>
    <xf numFmtId="171" fontId="10" fillId="34" borderId="70" xfId="42" applyFont="1" applyFill="1" applyBorder="1" applyAlignment="1">
      <alignment horizontal="left"/>
    </xf>
    <xf numFmtId="171" fontId="3" fillId="33" borderId="20" xfId="42" applyFont="1" applyFill="1" applyBorder="1" applyAlignment="1">
      <alignment horizontal="left"/>
    </xf>
    <xf numFmtId="171" fontId="3" fillId="33" borderId="39" xfId="42" applyFont="1" applyFill="1" applyBorder="1" applyAlignment="1">
      <alignment horizontal="left"/>
    </xf>
    <xf numFmtId="171" fontId="3" fillId="33" borderId="29" xfId="42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20" xfId="42" applyNumberFormat="1" applyFont="1" applyBorder="1" applyAlignment="1">
      <alignment horizontal="left"/>
    </xf>
    <xf numFmtId="4" fontId="6" fillId="0" borderId="29" xfId="42" applyNumberFormat="1" applyFont="1" applyBorder="1" applyAlignment="1">
      <alignment horizontal="left"/>
    </xf>
    <xf numFmtId="171" fontId="3" fillId="33" borderId="21" xfId="42" applyFont="1" applyFill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39" xfId="42" applyNumberFormat="1" applyFont="1" applyFill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171" fontId="3" fillId="33" borderId="52" xfId="42" applyFont="1" applyFill="1" applyBorder="1" applyAlignment="1" quotePrefix="1">
      <alignment horizontal="left"/>
    </xf>
    <xf numFmtId="171" fontId="3" fillId="34" borderId="66" xfId="42" applyFont="1" applyFill="1" applyBorder="1" applyAlignment="1">
      <alignment horizontal="left"/>
    </xf>
    <xf numFmtId="171" fontId="3" fillId="0" borderId="29" xfId="42" applyFont="1" applyBorder="1" applyAlignment="1">
      <alignment horizontal="left"/>
    </xf>
    <xf numFmtId="171" fontId="3" fillId="34" borderId="19" xfId="42" applyFont="1" applyFill="1" applyBorder="1" applyAlignment="1">
      <alignment horizontal="left"/>
    </xf>
    <xf numFmtId="4" fontId="12" fillId="33" borderId="19" xfId="42" applyNumberFormat="1" applyFont="1" applyFill="1" applyBorder="1" applyAlignment="1">
      <alignment horizontal="left"/>
    </xf>
    <xf numFmtId="4" fontId="3" fillId="0" borderId="39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171" fontId="3" fillId="0" borderId="21" xfId="42" applyFont="1" applyBorder="1" applyAlignment="1">
      <alignment horizontal="left"/>
    </xf>
    <xf numFmtId="171" fontId="3" fillId="38" borderId="24" xfId="42" applyFont="1" applyFill="1" applyBorder="1" applyAlignment="1">
      <alignment horizontal="left"/>
    </xf>
    <xf numFmtId="4" fontId="3" fillId="0" borderId="20" xfId="42" applyNumberFormat="1" applyFont="1" applyFill="1" applyBorder="1" applyAlignment="1">
      <alignment horizontal="left"/>
    </xf>
    <xf numFmtId="4" fontId="3" fillId="0" borderId="39" xfId="42" applyNumberFormat="1" applyFont="1" applyFill="1" applyBorder="1" applyAlignment="1">
      <alignment horizontal="left"/>
    </xf>
    <xf numFmtId="4" fontId="3" fillId="0" borderId="33" xfId="42" applyNumberFormat="1" applyFont="1" applyFill="1" applyBorder="1" applyAlignment="1">
      <alignment horizontal="left"/>
    </xf>
    <xf numFmtId="4" fontId="3" fillId="0" borderId="39" xfId="0" applyNumberFormat="1" applyFont="1" applyBorder="1" applyAlignment="1">
      <alignment horizontal="left"/>
    </xf>
    <xf numFmtId="171" fontId="3" fillId="13" borderId="18" xfId="42" applyFont="1" applyFill="1" applyBorder="1" applyAlignment="1">
      <alignment horizontal="left"/>
    </xf>
    <xf numFmtId="4" fontId="6" fillId="33" borderId="70" xfId="0" applyNumberFormat="1" applyFont="1" applyFill="1" applyBorder="1" applyAlignment="1">
      <alignment horizontal="left"/>
    </xf>
    <xf numFmtId="4" fontId="6" fillId="33" borderId="39" xfId="0" applyNumberFormat="1" applyFont="1" applyFill="1" applyBorder="1" applyAlignment="1">
      <alignment horizontal="left"/>
    </xf>
    <xf numFmtId="4" fontId="0" fillId="33" borderId="39" xfId="0" applyNumberFormat="1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171" fontId="3" fillId="13" borderId="70" xfId="42" applyFont="1" applyFill="1" applyBorder="1" applyAlignment="1">
      <alignment horizontal="left"/>
    </xf>
    <xf numFmtId="4" fontId="6" fillId="0" borderId="76" xfId="42" applyNumberFormat="1" applyFont="1" applyBorder="1" applyAlignment="1">
      <alignment horizontal="left"/>
    </xf>
    <xf numFmtId="4" fontId="6" fillId="0" borderId="52" xfId="42" applyNumberFormat="1" applyFont="1" applyBorder="1" applyAlignment="1">
      <alignment horizontal="left"/>
    </xf>
    <xf numFmtId="171" fontId="3" fillId="0" borderId="24" xfId="42" applyFont="1" applyBorder="1" applyAlignment="1">
      <alignment horizontal="left"/>
    </xf>
    <xf numFmtId="171" fontId="6" fillId="0" borderId="20" xfId="42" applyFont="1" applyBorder="1" applyAlignment="1">
      <alignment horizontal="left"/>
    </xf>
    <xf numFmtId="171" fontId="6" fillId="0" borderId="39" xfId="42" applyFont="1" applyBorder="1" applyAlignment="1">
      <alignment horizontal="left"/>
    </xf>
    <xf numFmtId="171" fontId="3" fillId="36" borderId="24" xfId="42" applyFont="1" applyFill="1" applyBorder="1" applyAlignment="1">
      <alignment horizontal="left"/>
    </xf>
    <xf numFmtId="4" fontId="6" fillId="33" borderId="21" xfId="42" applyNumberFormat="1" applyFont="1" applyFill="1" applyBorder="1" applyAlignment="1">
      <alignment horizontal="left"/>
    </xf>
    <xf numFmtId="171" fontId="6" fillId="0" borderId="24" xfId="42" applyFont="1" applyBorder="1" applyAlignment="1">
      <alignment horizontal="left"/>
    </xf>
    <xf numFmtId="171" fontId="3" fillId="35" borderId="24" xfId="42" applyFont="1" applyFill="1" applyBorder="1" applyAlignment="1">
      <alignment horizontal="left"/>
    </xf>
    <xf numFmtId="4" fontId="3" fillId="0" borderId="29" xfId="0" applyNumberFormat="1" applyFont="1" applyBorder="1" applyAlignment="1">
      <alignment horizontal="left"/>
    </xf>
    <xf numFmtId="171" fontId="3" fillId="34" borderId="24" xfId="42" applyFont="1" applyFill="1" applyBorder="1" applyAlignment="1">
      <alignment horizontal="left"/>
    </xf>
    <xf numFmtId="171" fontId="3" fillId="37" borderId="24" xfId="42" applyFont="1" applyFill="1" applyBorder="1" applyAlignment="1">
      <alignment horizontal="left"/>
    </xf>
    <xf numFmtId="171" fontId="3" fillId="0" borderId="39" xfId="42" applyFont="1" applyBorder="1" applyAlignment="1">
      <alignment horizontal="left"/>
    </xf>
    <xf numFmtId="171" fontId="3" fillId="35" borderId="29" xfId="42" applyFont="1" applyFill="1" applyBorder="1" applyAlignment="1">
      <alignment horizontal="left"/>
    </xf>
    <xf numFmtId="171" fontId="3" fillId="0" borderId="24" xfId="42" applyFont="1" applyFill="1" applyBorder="1" applyAlignment="1">
      <alignment horizontal="left"/>
    </xf>
    <xf numFmtId="171" fontId="3" fillId="35" borderId="39" xfId="42" applyFont="1" applyFill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4" fontId="3" fillId="35" borderId="39" xfId="42" applyNumberFormat="1" applyFont="1" applyFill="1" applyBorder="1" applyAlignment="1">
      <alignment horizontal="left"/>
    </xf>
    <xf numFmtId="171" fontId="6" fillId="33" borderId="24" xfId="42" applyFont="1" applyFill="1" applyBorder="1" applyAlignment="1">
      <alignment horizontal="left"/>
    </xf>
    <xf numFmtId="171" fontId="3" fillId="33" borderId="76" xfId="42" applyFont="1" applyFill="1" applyBorder="1" applyAlignment="1">
      <alignment horizontal="left"/>
    </xf>
    <xf numFmtId="171" fontId="3" fillId="33" borderId="70" xfId="42" applyFont="1" applyFill="1" applyBorder="1" applyAlignment="1">
      <alignment horizontal="left"/>
    </xf>
    <xf numFmtId="171" fontId="3" fillId="35" borderId="20" xfId="42" applyFont="1" applyFill="1" applyBorder="1" applyAlignment="1">
      <alignment horizontal="left"/>
    </xf>
    <xf numFmtId="4" fontId="3" fillId="35" borderId="55" xfId="42" applyNumberFormat="1" applyFont="1" applyFill="1" applyBorder="1" applyAlignment="1">
      <alignment horizontal="left"/>
    </xf>
    <xf numFmtId="171" fontId="3" fillId="0" borderId="39" xfId="42" applyFont="1" applyFill="1" applyBorder="1" applyAlignment="1">
      <alignment horizontal="left"/>
    </xf>
    <xf numFmtId="171" fontId="3" fillId="33" borderId="55" xfId="42" applyFont="1" applyFill="1" applyBorder="1" applyAlignment="1">
      <alignment horizontal="left"/>
    </xf>
    <xf numFmtId="171" fontId="3" fillId="35" borderId="52" xfId="42" applyFont="1" applyFill="1" applyBorder="1" applyAlignment="1">
      <alignment horizontal="left"/>
    </xf>
    <xf numFmtId="171" fontId="3" fillId="35" borderId="55" xfId="42" applyFont="1" applyFill="1" applyBorder="1" applyAlignment="1">
      <alignment horizontal="left"/>
    </xf>
    <xf numFmtId="171" fontId="3" fillId="32" borderId="24" xfId="42" applyFont="1" applyFill="1" applyBorder="1" applyAlignment="1">
      <alignment horizontal="left"/>
    </xf>
    <xf numFmtId="171" fontId="3" fillId="0" borderId="20" xfId="42" applyFont="1" applyFill="1" applyBorder="1" applyAlignment="1">
      <alignment horizontal="left"/>
    </xf>
    <xf numFmtId="171" fontId="3" fillId="34" borderId="39" xfId="42" applyFont="1" applyFill="1" applyBorder="1" applyAlignment="1">
      <alignment horizontal="center"/>
    </xf>
    <xf numFmtId="171" fontId="3" fillId="0" borderId="34" xfId="42" applyFont="1" applyBorder="1" applyAlignment="1">
      <alignment horizontal="center"/>
    </xf>
    <xf numFmtId="171" fontId="3" fillId="0" borderId="55" xfId="42" applyFont="1" applyBorder="1" applyAlignment="1">
      <alignment horizontal="center"/>
    </xf>
    <xf numFmtId="171" fontId="6" fillId="0" borderId="39" xfId="42" applyFont="1" applyBorder="1" applyAlignment="1">
      <alignment horizontal="center"/>
    </xf>
    <xf numFmtId="171" fontId="3" fillId="13" borderId="24" xfId="42" applyFont="1" applyFill="1" applyBorder="1" applyAlignment="1">
      <alignment horizontal="left"/>
    </xf>
    <xf numFmtId="171" fontId="3" fillId="13" borderId="52" xfId="42" applyFont="1" applyFill="1" applyBorder="1" applyAlignment="1">
      <alignment horizontal="left"/>
    </xf>
    <xf numFmtId="171" fontId="3" fillId="36" borderId="20" xfId="42" applyFont="1" applyFill="1" applyBorder="1" applyAlignment="1">
      <alignment horizontal="left"/>
    </xf>
    <xf numFmtId="171" fontId="3" fillId="36" borderId="39" xfId="42" applyFont="1" applyFill="1" applyBorder="1" applyAlignment="1">
      <alignment horizontal="center"/>
    </xf>
    <xf numFmtId="171" fontId="3" fillId="33" borderId="39" xfId="42" applyFont="1" applyFill="1" applyBorder="1" applyAlignment="1">
      <alignment horizontal="center"/>
    </xf>
    <xf numFmtId="171" fontId="3" fillId="13" borderId="39" xfId="42" applyFont="1" applyFill="1" applyBorder="1" applyAlignment="1">
      <alignment horizontal="center"/>
    </xf>
    <xf numFmtId="0" fontId="0" fillId="0" borderId="39" xfId="0" applyBorder="1" applyAlignment="1">
      <alignment/>
    </xf>
    <xf numFmtId="171" fontId="2" fillId="13" borderId="10" xfId="42" applyFont="1" applyFill="1" applyBorder="1" applyAlignment="1">
      <alignment horizontal="center"/>
    </xf>
    <xf numFmtId="4" fontId="6" fillId="0" borderId="62" xfId="42" applyNumberFormat="1" applyFont="1" applyBorder="1" applyAlignment="1">
      <alignment horizontal="left"/>
    </xf>
    <xf numFmtId="171" fontId="3" fillId="0" borderId="77" xfId="42" applyFont="1" applyBorder="1" applyAlignment="1">
      <alignment horizontal="left"/>
    </xf>
    <xf numFmtId="171" fontId="3" fillId="34" borderId="77" xfId="42" applyFont="1" applyFill="1" applyBorder="1" applyAlignment="1">
      <alignment horizontal="left"/>
    </xf>
    <xf numFmtId="171" fontId="3" fillId="33" borderId="48" xfId="42" applyFont="1" applyFill="1" applyBorder="1" applyAlignment="1">
      <alignment horizontal="left"/>
    </xf>
    <xf numFmtId="4" fontId="6" fillId="0" borderId="61" xfId="0" applyNumberFormat="1" applyFont="1" applyBorder="1" applyAlignment="1">
      <alignment horizontal="left"/>
    </xf>
    <xf numFmtId="4" fontId="6" fillId="0" borderId="48" xfId="0" applyNumberFormat="1" applyFont="1" applyBorder="1" applyAlignment="1">
      <alignment horizontal="left"/>
    </xf>
    <xf numFmtId="4" fontId="6" fillId="0" borderId="63" xfId="0" applyNumberFormat="1" applyFont="1" applyBorder="1" applyAlignment="1">
      <alignment horizontal="left"/>
    </xf>
    <xf numFmtId="171" fontId="3" fillId="33" borderId="14" xfId="42" applyFont="1" applyFill="1" applyBorder="1" applyAlignment="1">
      <alignment horizontal="left"/>
    </xf>
    <xf numFmtId="171" fontId="6" fillId="33" borderId="61" xfId="42" applyFont="1" applyFill="1" applyBorder="1" applyAlignment="1">
      <alignment horizontal="left"/>
    </xf>
    <xf numFmtId="171" fontId="6" fillId="33" borderId="10" xfId="42" applyFont="1" applyFill="1" applyBorder="1" applyAlignment="1">
      <alignment horizontal="left"/>
    </xf>
    <xf numFmtId="171" fontId="3" fillId="0" borderId="17" xfId="42" applyFont="1" applyFill="1" applyBorder="1" applyAlignment="1">
      <alignment horizontal="left"/>
    </xf>
    <xf numFmtId="171" fontId="3" fillId="33" borderId="14" xfId="42" applyFont="1" applyFill="1" applyBorder="1" applyAlignment="1" quotePrefix="1">
      <alignment horizontal="left"/>
    </xf>
    <xf numFmtId="171" fontId="6" fillId="0" borderId="61" xfId="42" applyFont="1" applyBorder="1" applyAlignment="1">
      <alignment horizontal="left"/>
    </xf>
    <xf numFmtId="171" fontId="3" fillId="33" borderId="12" xfId="42" applyFont="1" applyFill="1" applyBorder="1" applyAlignment="1">
      <alignment horizontal="left"/>
    </xf>
    <xf numFmtId="171" fontId="6" fillId="0" borderId="48" xfId="42" applyFont="1" applyBorder="1" applyAlignment="1">
      <alignment horizontal="left"/>
    </xf>
    <xf numFmtId="171" fontId="6" fillId="0" borderId="10" xfId="42" applyFont="1" applyBorder="1" applyAlignment="1">
      <alignment horizontal="left"/>
    </xf>
    <xf numFmtId="171" fontId="3" fillId="38" borderId="17" xfId="42" applyFont="1" applyFill="1" applyBorder="1" applyAlignment="1">
      <alignment horizontal="left"/>
    </xf>
    <xf numFmtId="171" fontId="3" fillId="0" borderId="61" xfId="42" applyFont="1" applyFill="1" applyBorder="1" applyAlignment="1">
      <alignment horizontal="left"/>
    </xf>
    <xf numFmtId="171" fontId="3" fillId="0" borderId="63" xfId="42" applyFont="1" applyFill="1" applyBorder="1" applyAlignment="1">
      <alignment horizontal="left"/>
    </xf>
    <xf numFmtId="4" fontId="6" fillId="33" borderId="63" xfId="42" applyNumberFormat="1" applyFont="1" applyFill="1" applyBorder="1" applyAlignment="1">
      <alignment horizontal="left"/>
    </xf>
    <xf numFmtId="4" fontId="6" fillId="33" borderId="48" xfId="42" applyNumberFormat="1" applyFont="1" applyFill="1" applyBorder="1" applyAlignment="1">
      <alignment horizontal="left"/>
    </xf>
    <xf numFmtId="4" fontId="3" fillId="33" borderId="48" xfId="0" applyNumberFormat="1" applyFont="1" applyFill="1" applyBorder="1" applyAlignment="1">
      <alignment horizontal="left"/>
    </xf>
    <xf numFmtId="4" fontId="0" fillId="33" borderId="63" xfId="0" applyNumberFormat="1" applyFont="1" applyFill="1" applyBorder="1" applyAlignment="1">
      <alignment horizontal="left"/>
    </xf>
    <xf numFmtId="4" fontId="6" fillId="0" borderId="77" xfId="42" applyNumberFormat="1" applyFont="1" applyBorder="1" applyAlignment="1">
      <alignment horizontal="left"/>
    </xf>
    <xf numFmtId="4" fontId="6" fillId="0" borderId="14" xfId="42" applyNumberFormat="1" applyFont="1" applyBorder="1" applyAlignment="1">
      <alignment horizontal="left"/>
    </xf>
    <xf numFmtId="171" fontId="6" fillId="0" borderId="63" xfId="42" applyFont="1" applyBorder="1" applyAlignment="1">
      <alignment horizontal="left"/>
    </xf>
    <xf numFmtId="4" fontId="6" fillId="33" borderId="10" xfId="42" applyNumberFormat="1" applyFont="1" applyFill="1" applyBorder="1" applyAlignment="1">
      <alignment horizontal="left"/>
    </xf>
    <xf numFmtId="171" fontId="6" fillId="0" borderId="17" xfId="42" applyFont="1" applyBorder="1" applyAlignment="1">
      <alignment horizontal="left"/>
    </xf>
    <xf numFmtId="171" fontId="3" fillId="37" borderId="17" xfId="42" applyFont="1" applyFill="1" applyBorder="1" applyAlignment="1">
      <alignment horizontal="left"/>
    </xf>
    <xf numFmtId="171" fontId="3" fillId="35" borderId="48" xfId="42" applyFont="1" applyFill="1" applyBorder="1" applyAlignment="1">
      <alignment horizontal="left"/>
    </xf>
    <xf numFmtId="171" fontId="3" fillId="0" borderId="12" xfId="42" applyFont="1" applyFill="1" applyBorder="1" applyAlignment="1">
      <alignment horizontal="left"/>
    </xf>
    <xf numFmtId="171" fontId="6" fillId="33" borderId="63" xfId="42" applyFont="1" applyFill="1" applyBorder="1" applyAlignment="1">
      <alignment horizontal="left"/>
    </xf>
    <xf numFmtId="171" fontId="6" fillId="33" borderId="17" xfId="42" applyFont="1" applyFill="1" applyBorder="1" applyAlignment="1">
      <alignment horizontal="left"/>
    </xf>
    <xf numFmtId="171" fontId="3" fillId="33" borderId="77" xfId="42" applyFont="1" applyFill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171" fontId="3" fillId="0" borderId="10" xfId="42" applyFont="1" applyFill="1" applyBorder="1" applyAlignment="1">
      <alignment horizontal="left"/>
    </xf>
    <xf numFmtId="171" fontId="3" fillId="35" borderId="14" xfId="42" applyFont="1" applyFill="1" applyBorder="1" applyAlignment="1">
      <alignment horizontal="left"/>
    </xf>
    <xf numFmtId="171" fontId="3" fillId="32" borderId="17" xfId="42" applyFont="1" applyFill="1" applyBorder="1" applyAlignment="1">
      <alignment horizontal="left"/>
    </xf>
    <xf numFmtId="171" fontId="6" fillId="0" borderId="63" xfId="42" applyFont="1" applyBorder="1" applyAlignment="1">
      <alignment horizontal="center"/>
    </xf>
    <xf numFmtId="171" fontId="3" fillId="36" borderId="62" xfId="42" applyFont="1" applyFill="1" applyBorder="1" applyAlignment="1">
      <alignment horizontal="left"/>
    </xf>
    <xf numFmtId="4" fontId="6" fillId="33" borderId="61" xfId="0" applyNumberFormat="1" applyFont="1" applyFill="1" applyBorder="1" applyAlignment="1">
      <alignment horizontal="left"/>
    </xf>
    <xf numFmtId="177" fontId="3" fillId="33" borderId="30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171" fontId="3" fillId="0" borderId="49" xfId="42" applyFont="1" applyBorder="1" applyAlignment="1">
      <alignment horizontal="center"/>
    </xf>
    <xf numFmtId="0" fontId="2" fillId="13" borderId="20" xfId="0" applyFont="1" applyFill="1" applyBorder="1" applyAlignment="1">
      <alignment horizontal="left"/>
    </xf>
    <xf numFmtId="0" fontId="4" fillId="13" borderId="21" xfId="0" applyFont="1" applyFill="1" applyBorder="1" applyAlignment="1">
      <alignment horizontal="center"/>
    </xf>
    <xf numFmtId="177" fontId="3" fillId="13" borderId="45" xfId="42" applyNumberFormat="1" applyFont="1" applyFill="1" applyBorder="1" applyAlignment="1">
      <alignment horizontal="center"/>
    </xf>
    <xf numFmtId="171" fontId="3" fillId="13" borderId="38" xfId="42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71" fontId="3" fillId="33" borderId="49" xfId="42" applyFont="1" applyFill="1" applyBorder="1" applyAlignment="1">
      <alignment horizontal="center"/>
    </xf>
    <xf numFmtId="171" fontId="3" fillId="33" borderId="53" xfId="42" applyFont="1" applyFill="1" applyBorder="1" applyAlignment="1">
      <alignment horizontal="center"/>
    </xf>
    <xf numFmtId="4" fontId="3" fillId="36" borderId="30" xfId="42" applyNumberFormat="1" applyFont="1" applyFill="1" applyBorder="1" applyAlignment="1">
      <alignment horizontal="left"/>
    </xf>
    <xf numFmtId="4" fontId="3" fillId="36" borderId="43" xfId="42" applyNumberFormat="1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4" fontId="3" fillId="36" borderId="26" xfId="42" applyNumberFormat="1" applyFont="1" applyFill="1" applyBorder="1" applyAlignment="1">
      <alignment horizontal="left"/>
    </xf>
    <xf numFmtId="171" fontId="12" fillId="36" borderId="18" xfId="42" applyFont="1" applyFill="1" applyBorder="1" applyAlignment="1">
      <alignment horizontal="left"/>
    </xf>
    <xf numFmtId="171" fontId="3" fillId="36" borderId="18" xfId="42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171" fontId="3" fillId="36" borderId="30" xfId="42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71" fontId="3" fillId="0" borderId="45" xfId="42" applyFont="1" applyBorder="1" applyAlignment="1">
      <alignment horizontal="left"/>
    </xf>
    <xf numFmtId="171" fontId="2" fillId="33" borderId="38" xfId="42" applyFont="1" applyFill="1" applyBorder="1" applyAlignment="1">
      <alignment horizontal="left"/>
    </xf>
    <xf numFmtId="4" fontId="3" fillId="33" borderId="75" xfId="42" applyNumberFormat="1" applyFont="1" applyFill="1" applyBorder="1" applyAlignment="1">
      <alignment horizontal="left"/>
    </xf>
    <xf numFmtId="4" fontId="3" fillId="38" borderId="51" xfId="42" applyNumberFormat="1" applyFont="1" applyFill="1" applyBorder="1" applyAlignment="1">
      <alignment horizontal="left"/>
    </xf>
    <xf numFmtId="4" fontId="3" fillId="0" borderId="64" xfId="0" applyNumberFormat="1" applyFont="1" applyBorder="1" applyAlignment="1">
      <alignment horizontal="left"/>
    </xf>
    <xf numFmtId="171" fontId="3" fillId="34" borderId="51" xfId="42" applyFont="1" applyFill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3" fillId="13" borderId="73" xfId="42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171" fontId="6" fillId="33" borderId="39" xfId="42" applyFont="1" applyFill="1" applyBorder="1" applyAlignment="1">
      <alignment horizontal="left"/>
    </xf>
    <xf numFmtId="4" fontId="3" fillId="0" borderId="29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0" fontId="1" fillId="38" borderId="3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center"/>
    </xf>
    <xf numFmtId="171" fontId="3" fillId="38" borderId="51" xfId="42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4" fontId="3" fillId="37" borderId="78" xfId="42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1" fontId="3" fillId="37" borderId="78" xfId="42" applyFont="1" applyFill="1" applyBorder="1" applyAlignment="1">
      <alignment horizontal="left"/>
    </xf>
    <xf numFmtId="171" fontId="3" fillId="33" borderId="44" xfId="42" applyFont="1" applyFill="1" applyBorder="1" applyAlignment="1">
      <alignment horizontal="left"/>
    </xf>
    <xf numFmtId="171" fontId="3" fillId="33" borderId="58" xfId="42" applyFont="1" applyFill="1" applyBorder="1" applyAlignment="1">
      <alignment horizontal="left"/>
    </xf>
    <xf numFmtId="171" fontId="3" fillId="33" borderId="27" xfId="42" applyFont="1" applyFill="1" applyBorder="1" applyAlignment="1">
      <alignment horizontal="left"/>
    </xf>
    <xf numFmtId="171" fontId="3" fillId="33" borderId="26" xfId="42" applyFont="1" applyFill="1" applyBorder="1" applyAlignment="1">
      <alignment horizontal="left"/>
    </xf>
    <xf numFmtId="171" fontId="3" fillId="33" borderId="25" xfId="42" applyFont="1" applyFill="1" applyBorder="1" applyAlignment="1">
      <alignment horizontal="left"/>
    </xf>
    <xf numFmtId="171" fontId="3" fillId="33" borderId="79" xfId="42" applyFont="1" applyFill="1" applyBorder="1" applyAlignment="1">
      <alignment horizontal="left"/>
    </xf>
    <xf numFmtId="171" fontId="3" fillId="33" borderId="45" xfId="42" applyFont="1" applyFill="1" applyBorder="1" applyAlignment="1">
      <alignment horizontal="left"/>
    </xf>
    <xf numFmtId="171" fontId="3" fillId="33" borderId="56" xfId="42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53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71" fontId="10" fillId="34" borderId="17" xfId="42" applyFont="1" applyFill="1" applyBorder="1" applyAlignment="1">
      <alignment horizontal="left"/>
    </xf>
    <xf numFmtId="4" fontId="3" fillId="34" borderId="19" xfId="42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4" fontId="3" fillId="0" borderId="56" xfId="0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4" fontId="3" fillId="34" borderId="73" xfId="42" applyNumberFormat="1" applyFont="1" applyFill="1" applyBorder="1" applyAlignment="1">
      <alignment horizontal="center"/>
    </xf>
    <xf numFmtId="4" fontId="3" fillId="34" borderId="14" xfId="42" applyNumberFormat="1" applyFont="1" applyFill="1" applyBorder="1" applyAlignment="1">
      <alignment horizontal="center"/>
    </xf>
    <xf numFmtId="4" fontId="10" fillId="34" borderId="14" xfId="42" applyNumberFormat="1" applyFont="1" applyFill="1" applyBorder="1" applyAlignment="1">
      <alignment horizontal="center"/>
    </xf>
    <xf numFmtId="171" fontId="3" fillId="34" borderId="14" xfId="42" applyFont="1" applyFill="1" applyBorder="1" applyAlignment="1">
      <alignment horizontal="center"/>
    </xf>
    <xf numFmtId="171" fontId="3" fillId="34" borderId="18" xfId="42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left"/>
    </xf>
    <xf numFmtId="0" fontId="2" fillId="13" borderId="49" xfId="0" applyFont="1" applyFill="1" applyBorder="1" applyAlignment="1">
      <alignment horizontal="left"/>
    </xf>
    <xf numFmtId="171" fontId="3" fillId="13" borderId="30" xfId="42" applyFont="1" applyFill="1" applyBorder="1" applyAlignment="1">
      <alignment horizontal="left"/>
    </xf>
    <xf numFmtId="0" fontId="1" fillId="33" borderId="30" xfId="0" applyFont="1" applyFill="1" applyBorder="1" applyAlignment="1">
      <alignment/>
    </xf>
    <xf numFmtId="4" fontId="1" fillId="0" borderId="3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left"/>
    </xf>
    <xf numFmtId="171" fontId="3" fillId="0" borderId="44" xfId="42" applyFont="1" applyBorder="1" applyAlignment="1">
      <alignment horizontal="center"/>
    </xf>
    <xf numFmtId="171" fontId="3" fillId="13" borderId="51" xfId="42" applyFont="1" applyFill="1" applyBorder="1" applyAlignment="1">
      <alignment horizontal="center"/>
    </xf>
    <xf numFmtId="4" fontId="3" fillId="13" borderId="51" xfId="42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left"/>
    </xf>
    <xf numFmtId="4" fontId="1" fillId="33" borderId="30" xfId="0" applyNumberFormat="1" applyFont="1" applyFill="1" applyBorder="1" applyAlignment="1">
      <alignment horizontal="left"/>
    </xf>
    <xf numFmtId="4" fontId="3" fillId="0" borderId="46" xfId="42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171" fontId="3" fillId="0" borderId="30" xfId="42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0" xfId="0" applyFont="1" applyBorder="1" applyAlignment="1">
      <alignment/>
    </xf>
    <xf numFmtId="0" fontId="3" fillId="35" borderId="20" xfId="0" applyFont="1" applyFill="1" applyBorder="1" applyAlignment="1">
      <alignment horizontal="center"/>
    </xf>
    <xf numFmtId="4" fontId="3" fillId="35" borderId="18" xfId="42" applyNumberFormat="1" applyFont="1" applyFill="1" applyBorder="1" applyAlignment="1">
      <alignment horizontal="left"/>
    </xf>
    <xf numFmtId="171" fontId="3" fillId="35" borderId="18" xfId="42" applyFont="1" applyFill="1" applyBorder="1" applyAlignment="1">
      <alignment horizontal="left"/>
    </xf>
    <xf numFmtId="0" fontId="2" fillId="35" borderId="28" xfId="0" applyFont="1" applyFill="1" applyBorder="1" applyAlignment="1">
      <alignment horizontal="center"/>
    </xf>
    <xf numFmtId="171" fontId="12" fillId="33" borderId="61" xfId="42" applyFont="1" applyFill="1" applyBorder="1" applyAlignment="1">
      <alignment horizontal="left"/>
    </xf>
    <xf numFmtId="171" fontId="3" fillId="33" borderId="34" xfId="42" applyFont="1" applyFill="1" applyBorder="1" applyAlignment="1">
      <alignment horizontal="left"/>
    </xf>
    <xf numFmtId="171" fontId="3" fillId="35" borderId="80" xfId="42" applyFont="1" applyFill="1" applyBorder="1" applyAlignment="1">
      <alignment horizontal="left"/>
    </xf>
    <xf numFmtId="171" fontId="3" fillId="13" borderId="63" xfId="42" applyFont="1" applyFill="1" applyBorder="1" applyAlignment="1">
      <alignment horizontal="left"/>
    </xf>
    <xf numFmtId="0" fontId="1" fillId="38" borderId="38" xfId="0" applyFont="1" applyFill="1" applyBorder="1" applyAlignment="1">
      <alignment horizontal="center"/>
    </xf>
    <xf numFmtId="4" fontId="3" fillId="38" borderId="26" xfId="0" applyNumberFormat="1" applyFont="1" applyFill="1" applyBorder="1" applyAlignment="1">
      <alignment/>
    </xf>
    <xf numFmtId="4" fontId="3" fillId="38" borderId="68" xfId="42" applyNumberFormat="1" applyFont="1" applyFill="1" applyBorder="1" applyAlignment="1">
      <alignment horizontal="left"/>
    </xf>
    <xf numFmtId="4" fontId="3" fillId="38" borderId="47" xfId="42" applyNumberFormat="1" applyFont="1" applyFill="1" applyBorder="1" applyAlignment="1">
      <alignment horizontal="left"/>
    </xf>
    <xf numFmtId="171" fontId="3" fillId="38" borderId="52" xfId="42" applyFont="1" applyFill="1" applyBorder="1" applyAlignment="1">
      <alignment horizontal="left"/>
    </xf>
    <xf numFmtId="171" fontId="3" fillId="38" borderId="14" xfId="42" applyFont="1" applyFill="1" applyBorder="1" applyAlignment="1">
      <alignment horizontal="left"/>
    </xf>
    <xf numFmtId="4" fontId="3" fillId="33" borderId="53" xfId="0" applyNumberFormat="1" applyFont="1" applyFill="1" applyBorder="1" applyAlignment="1">
      <alignment horizontal="left"/>
    </xf>
    <xf numFmtId="4" fontId="3" fillId="35" borderId="68" xfId="42" applyNumberFormat="1" applyFont="1" applyFill="1" applyBorder="1" applyAlignment="1">
      <alignment horizontal="left"/>
    </xf>
    <xf numFmtId="4" fontId="3" fillId="32" borderId="43" xfId="42" applyNumberFormat="1" applyFont="1" applyFill="1" applyBorder="1" applyAlignment="1">
      <alignment horizontal="left"/>
    </xf>
    <xf numFmtId="4" fontId="3" fillId="13" borderId="43" xfId="42" applyNumberFormat="1" applyFont="1" applyFill="1" applyBorder="1" applyAlignment="1">
      <alignment horizontal="left"/>
    </xf>
    <xf numFmtId="177" fontId="3" fillId="13" borderId="10" xfId="42" applyNumberFormat="1" applyFont="1" applyFill="1" applyBorder="1" applyAlignment="1">
      <alignment horizontal="center"/>
    </xf>
    <xf numFmtId="4" fontId="3" fillId="0" borderId="62" xfId="42" applyNumberFormat="1" applyFont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34" borderId="77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6" borderId="14" xfId="42" applyNumberFormat="1" applyFont="1" applyFill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0" borderId="63" xfId="42" applyNumberFormat="1" applyFont="1" applyFill="1" applyBorder="1" applyAlignment="1">
      <alignment horizontal="left"/>
    </xf>
    <xf numFmtId="4" fontId="3" fillId="0" borderId="17" xfId="42" applyNumberFormat="1" applyFont="1" applyFill="1" applyBorder="1" applyAlignment="1">
      <alignment horizontal="left"/>
    </xf>
    <xf numFmtId="4" fontId="3" fillId="0" borderId="14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8" borderId="17" xfId="42" applyNumberFormat="1" applyFont="1" applyFill="1" applyBorder="1" applyAlignment="1">
      <alignment horizontal="left"/>
    </xf>
    <xf numFmtId="4" fontId="3" fillId="0" borderId="61" xfId="42" applyNumberFormat="1" applyFont="1" applyFill="1" applyBorder="1" applyAlignment="1">
      <alignment horizontal="left"/>
    </xf>
    <xf numFmtId="4" fontId="3" fillId="36" borderId="63" xfId="42" applyNumberFormat="1" applyFont="1" applyFill="1" applyBorder="1" applyAlignment="1">
      <alignment horizontal="left"/>
    </xf>
    <xf numFmtId="4" fontId="3" fillId="13" borderId="61" xfId="42" applyNumberFormat="1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4" fontId="3" fillId="33" borderId="77" xfId="0" applyNumberFormat="1" applyFont="1" applyFill="1" applyBorder="1" applyAlignment="1">
      <alignment horizontal="left"/>
    </xf>
    <xf numFmtId="4" fontId="3" fillId="35" borderId="17" xfId="42" applyNumberFormat="1" applyFont="1" applyFill="1" applyBorder="1" applyAlignment="1">
      <alignment horizontal="left"/>
    </xf>
    <xf numFmtId="4" fontId="3" fillId="37" borderId="17" xfId="42" applyNumberFormat="1" applyFont="1" applyFill="1" applyBorder="1" applyAlignment="1">
      <alignment horizontal="left"/>
    </xf>
    <xf numFmtId="4" fontId="3" fillId="35" borderId="48" xfId="42" applyNumberFormat="1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35" borderId="17" xfId="0" applyNumberFormat="1" applyFont="1" applyFill="1" applyBorder="1" applyAlignment="1">
      <alignment horizontal="left"/>
    </xf>
    <xf numFmtId="4" fontId="3" fillId="35" borderId="63" xfId="0" applyNumberFormat="1" applyFont="1" applyFill="1" applyBorder="1" applyAlignment="1">
      <alignment horizontal="left"/>
    </xf>
    <xf numFmtId="4" fontId="3" fillId="35" borderId="48" xfId="0" applyNumberFormat="1" applyFont="1" applyFill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4" fontId="3" fillId="35" borderId="61" xfId="42" applyNumberFormat="1" applyFont="1" applyFill="1" applyBorder="1" applyAlignment="1">
      <alignment horizontal="left"/>
    </xf>
    <xf numFmtId="4" fontId="3" fillId="32" borderId="63" xfId="42" applyNumberFormat="1" applyFont="1" applyFill="1" applyBorder="1" applyAlignment="1">
      <alignment horizontal="left"/>
    </xf>
    <xf numFmtId="4" fontId="3" fillId="32" borderId="17" xfId="42" applyNumberFormat="1" applyFont="1" applyFill="1" applyBorder="1" applyAlignment="1">
      <alignment horizontal="left"/>
    </xf>
    <xf numFmtId="4" fontId="3" fillId="37" borderId="12" xfId="42" applyNumberFormat="1" applyFont="1" applyFill="1" applyBorder="1" applyAlignment="1">
      <alignment horizontal="left"/>
    </xf>
    <xf numFmtId="4" fontId="3" fillId="38" borderId="14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center"/>
    </xf>
    <xf numFmtId="4" fontId="3" fillId="34" borderId="63" xfId="42" applyNumberFormat="1" applyFont="1" applyFill="1" applyBorder="1" applyAlignment="1">
      <alignment horizontal="left"/>
    </xf>
    <xf numFmtId="171" fontId="3" fillId="36" borderId="61" xfId="42" applyFont="1" applyFill="1" applyBorder="1" applyAlignment="1">
      <alignment horizontal="center"/>
    </xf>
    <xf numFmtId="171" fontId="3" fillId="0" borderId="48" xfId="42" applyFont="1" applyBorder="1" applyAlignment="1">
      <alignment horizontal="center"/>
    </xf>
    <xf numFmtId="171" fontId="3" fillId="13" borderId="17" xfId="42" applyFont="1" applyFill="1" applyBorder="1" applyAlignment="1">
      <alignment horizontal="center"/>
    </xf>
    <xf numFmtId="171" fontId="3" fillId="33" borderId="61" xfId="42" applyFont="1" applyFill="1" applyBorder="1" applyAlignment="1">
      <alignment horizontal="center"/>
    </xf>
    <xf numFmtId="171" fontId="0" fillId="0" borderId="48" xfId="42" applyFont="1" applyBorder="1" applyAlignment="1">
      <alignment horizontal="center"/>
    </xf>
    <xf numFmtId="0" fontId="0" fillId="0" borderId="77" xfId="0" applyBorder="1" applyAlignment="1">
      <alignment/>
    </xf>
    <xf numFmtId="4" fontId="3" fillId="33" borderId="40" xfId="0" applyNumberFormat="1" applyFont="1" applyFill="1" applyBorder="1" applyAlignment="1">
      <alignment horizontal="left"/>
    </xf>
    <xf numFmtId="171" fontId="3" fillId="33" borderId="36" xfId="42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4" fontId="3" fillId="0" borderId="44" xfId="0" applyNumberFormat="1" applyFont="1" applyBorder="1" applyAlignment="1">
      <alignment horizontal="left"/>
    </xf>
    <xf numFmtId="4" fontId="10" fillId="0" borderId="36" xfId="0" applyNumberFormat="1" applyFont="1" applyBorder="1" applyAlignment="1">
      <alignment horizontal="left"/>
    </xf>
    <xf numFmtId="0" fontId="1" fillId="37" borderId="19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3" borderId="37" xfId="0" applyFill="1" applyBorder="1" applyAlignment="1">
      <alignment/>
    </xf>
    <xf numFmtId="0" fontId="0" fillId="0" borderId="37" xfId="0" applyBorder="1" applyAlignment="1">
      <alignment/>
    </xf>
    <xf numFmtId="0" fontId="1" fillId="7" borderId="15" xfId="0" applyFont="1" applyFill="1" applyBorder="1" applyAlignment="1">
      <alignment/>
    </xf>
    <xf numFmtId="0" fontId="1" fillId="7" borderId="40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36" borderId="0" xfId="0" applyFill="1" applyAlignment="1">
      <alignment/>
    </xf>
    <xf numFmtId="0" fontId="2" fillId="36" borderId="21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2" fillId="36" borderId="38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3" fillId="33" borderId="3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356</xdr:row>
      <xdr:rowOff>0</xdr:rowOff>
    </xdr:from>
    <xdr:to>
      <xdr:col>1</xdr:col>
      <xdr:colOff>57150</xdr:colOff>
      <xdr:row>356</xdr:row>
      <xdr:rowOff>114300</xdr:rowOff>
    </xdr:to>
    <xdr:pic>
      <xdr:nvPicPr>
        <xdr:cNvPr id="1" name="Picture 1" descr="http://www.ortovit.eu/ortopedie/wound_management/TM-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99810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0"/>
  <sheetViews>
    <sheetView tabSelected="1" zoomScaleSheetLayoutView="100" zoomScalePageLayoutView="83" workbookViewId="0" topLeftCell="A178">
      <selection activeCell="A728" sqref="A728"/>
    </sheetView>
  </sheetViews>
  <sheetFormatPr defaultColWidth="9.140625" defaultRowHeight="12.75"/>
  <cols>
    <col min="1" max="1" width="4.28125" style="0" customWidth="1"/>
    <col min="2" max="2" width="93.421875" style="0" customWidth="1"/>
    <col min="3" max="3" width="8.421875" style="0" hidden="1" customWidth="1"/>
    <col min="4" max="5" width="9.8515625" style="0" customWidth="1"/>
    <col min="6" max="7" width="9.421875" style="0" bestFit="1" customWidth="1"/>
    <col min="8" max="8" width="10.00390625" style="1" customWidth="1"/>
    <col min="9" max="9" width="9.28125" style="0" customWidth="1"/>
    <col min="10" max="10" width="8.7109375" style="0" customWidth="1"/>
    <col min="14" max="14" width="9.8515625" style="0" bestFit="1" customWidth="1"/>
  </cols>
  <sheetData>
    <row r="1" spans="1:10" ht="15.75">
      <c r="A1" s="2" t="s">
        <v>69</v>
      </c>
      <c r="B1" s="1"/>
      <c r="C1" s="1"/>
      <c r="D1" s="1099"/>
      <c r="E1" s="1099"/>
      <c r="F1" s="1099"/>
      <c r="G1" s="1099"/>
      <c r="H1" s="1099"/>
      <c r="I1" s="1099"/>
      <c r="J1" s="1099"/>
    </row>
    <row r="2" spans="2:10" ht="15">
      <c r="B2" s="197"/>
      <c r="C2" s="197"/>
      <c r="D2" s="1100"/>
      <c r="E2" s="1100"/>
      <c r="F2" s="1100"/>
      <c r="G2" s="1100"/>
      <c r="H2" s="1100"/>
      <c r="I2" s="1100"/>
      <c r="J2" s="1100"/>
    </row>
    <row r="3" spans="1:9" ht="15">
      <c r="A3" s="198"/>
      <c r="B3" s="231"/>
      <c r="C3" s="231"/>
      <c r="D3" s="1099"/>
      <c r="E3" s="1099"/>
      <c r="F3" s="1099"/>
      <c r="G3" s="1099"/>
      <c r="H3" s="1099"/>
      <c r="I3" s="1099"/>
    </row>
    <row r="4" spans="1:10" ht="18">
      <c r="A4" s="1102" t="s">
        <v>567</v>
      </c>
      <c r="B4" s="1102"/>
      <c r="C4" s="1102"/>
      <c r="D4" s="1102"/>
      <c r="E4" s="1102"/>
      <c r="F4" s="1102"/>
      <c r="G4" s="1102"/>
      <c r="H4" s="1102"/>
      <c r="I4" s="1102"/>
      <c r="J4" s="1102"/>
    </row>
    <row r="5" spans="1:10" ht="18">
      <c r="A5" s="1102" t="s">
        <v>178</v>
      </c>
      <c r="B5" s="1102"/>
      <c r="C5" s="1102"/>
      <c r="D5" s="1102"/>
      <c r="E5" s="1102"/>
      <c r="F5" s="1102"/>
      <c r="G5" s="1102"/>
      <c r="H5" s="1102"/>
      <c r="I5" s="1102"/>
      <c r="J5" s="1102"/>
    </row>
    <row r="6" spans="1:10" ht="18">
      <c r="A6" s="1102" t="s">
        <v>179</v>
      </c>
      <c r="B6" s="1102"/>
      <c r="C6" s="1102"/>
      <c r="D6" s="1102"/>
      <c r="E6" s="1102"/>
      <c r="F6" s="1102"/>
      <c r="G6" s="1102"/>
      <c r="H6" s="1102"/>
      <c r="I6" s="1102"/>
      <c r="J6" s="1102"/>
    </row>
    <row r="7" spans="1:9" ht="18">
      <c r="A7" s="3"/>
      <c r="B7" s="235"/>
      <c r="C7" s="235"/>
      <c r="D7" s="593"/>
      <c r="E7" s="3"/>
      <c r="F7" s="76"/>
      <c r="G7" s="3"/>
      <c r="H7" s="3"/>
      <c r="I7" s="3"/>
    </row>
    <row r="8" spans="1:10" ht="18.75" thickBot="1">
      <c r="A8" s="3"/>
      <c r="B8" s="1081" t="s">
        <v>630</v>
      </c>
      <c r="C8" s="235"/>
      <c r="D8" s="3"/>
      <c r="E8" s="3"/>
      <c r="F8" s="3"/>
      <c r="G8" s="3"/>
      <c r="H8" s="3"/>
      <c r="I8" s="3"/>
      <c r="J8" s="1" t="s">
        <v>49</v>
      </c>
    </row>
    <row r="9" spans="1:10" ht="12.75">
      <c r="A9" s="7" t="s">
        <v>26</v>
      </c>
      <c r="B9" s="7"/>
      <c r="C9" s="7" t="s">
        <v>571</v>
      </c>
      <c r="D9" s="57" t="s">
        <v>83</v>
      </c>
      <c r="E9" s="929" t="s">
        <v>83</v>
      </c>
      <c r="F9" s="57" t="s">
        <v>33</v>
      </c>
      <c r="G9" s="57" t="s">
        <v>161</v>
      </c>
      <c r="H9" s="118"/>
      <c r="I9" s="72"/>
      <c r="J9" s="57"/>
    </row>
    <row r="10" spans="1:10" ht="12.75">
      <c r="A10" s="9" t="s">
        <v>0</v>
      </c>
      <c r="B10" s="41" t="s">
        <v>3</v>
      </c>
      <c r="C10" s="41" t="s">
        <v>572</v>
      </c>
      <c r="D10" s="10" t="s">
        <v>160</v>
      </c>
      <c r="E10" s="930" t="s">
        <v>84</v>
      </c>
      <c r="F10" s="58" t="s">
        <v>1</v>
      </c>
      <c r="G10" s="58" t="s">
        <v>586</v>
      </c>
      <c r="H10" s="73" t="s">
        <v>22</v>
      </c>
      <c r="I10" s="73" t="s">
        <v>23</v>
      </c>
      <c r="J10" s="58" t="s">
        <v>45</v>
      </c>
    </row>
    <row r="11" spans="1:10" ht="13.5" thickBot="1">
      <c r="A11" s="9"/>
      <c r="B11" s="41"/>
      <c r="C11" s="41">
        <v>2018</v>
      </c>
      <c r="D11" s="58"/>
      <c r="E11" s="930">
        <v>2018</v>
      </c>
      <c r="F11" s="362" t="s">
        <v>2</v>
      </c>
      <c r="G11" s="58"/>
      <c r="H11" s="73" t="s">
        <v>47</v>
      </c>
      <c r="I11" s="73" t="s">
        <v>24</v>
      </c>
      <c r="J11" s="58" t="s">
        <v>46</v>
      </c>
    </row>
    <row r="12" spans="1:10" ht="13.5" thickBot="1">
      <c r="A12" s="12"/>
      <c r="B12" s="55"/>
      <c r="C12" s="913"/>
      <c r="D12" s="14">
        <v>1</v>
      </c>
      <c r="E12" s="351" t="s">
        <v>85</v>
      </c>
      <c r="F12" s="914">
        <v>3</v>
      </c>
      <c r="G12" s="351">
        <v>4</v>
      </c>
      <c r="H12" s="13">
        <v>5</v>
      </c>
      <c r="I12" s="21">
        <v>6</v>
      </c>
      <c r="J12" s="14">
        <v>7</v>
      </c>
    </row>
    <row r="13" spans="1:10" ht="16.5" thickBot="1">
      <c r="A13" s="6"/>
      <c r="B13" s="276" t="s">
        <v>4</v>
      </c>
      <c r="C13" s="910"/>
      <c r="D13" s="1022"/>
      <c r="E13" s="911"/>
      <c r="F13" s="912"/>
      <c r="G13" s="352"/>
      <c r="H13" s="119"/>
      <c r="I13" s="791"/>
      <c r="J13" s="864"/>
    </row>
    <row r="14" spans="1:10" ht="16.5" thickBot="1">
      <c r="A14" s="6"/>
      <c r="B14" s="277" t="s">
        <v>5</v>
      </c>
      <c r="C14" s="696">
        <f>C20</f>
        <v>196.8400000000001</v>
      </c>
      <c r="D14" s="472">
        <f>D16+D18+D20</f>
        <v>859175.6699999999</v>
      </c>
      <c r="E14" s="246">
        <f aca="true" t="shared" si="0" ref="E14:J14">E16+E18+E20</f>
        <v>183085.08</v>
      </c>
      <c r="F14" s="284">
        <f>F16+F18+F20</f>
        <v>45667.09</v>
      </c>
      <c r="G14" s="284">
        <f t="shared" si="0"/>
        <v>52711.85</v>
      </c>
      <c r="H14" s="284">
        <f t="shared" si="0"/>
        <v>78086.14</v>
      </c>
      <c r="I14" s="284">
        <f t="shared" si="0"/>
        <v>5985</v>
      </c>
      <c r="J14" s="472">
        <f t="shared" si="0"/>
        <v>635</v>
      </c>
    </row>
    <row r="15" spans="1:10" ht="12.75">
      <c r="A15" s="8"/>
      <c r="B15" s="51"/>
      <c r="C15" s="697"/>
      <c r="D15" s="1023"/>
      <c r="E15" s="265"/>
      <c r="F15" s="167"/>
      <c r="G15" s="353"/>
      <c r="H15" s="136"/>
      <c r="I15" s="792"/>
      <c r="J15" s="865"/>
    </row>
    <row r="16" spans="1:10" ht="13.5" thickBot="1">
      <c r="A16" s="10" t="s">
        <v>6</v>
      </c>
      <c r="B16" s="5" t="s">
        <v>7</v>
      </c>
      <c r="C16" s="698"/>
      <c r="D16" s="766">
        <f>D23+D182+D402+D467+D626+D706</f>
        <v>25569.1</v>
      </c>
      <c r="E16" s="655">
        <f>F16+G16+H16+I16+J16</f>
        <v>13254.78</v>
      </c>
      <c r="F16" s="285">
        <f>F23+F182+F402+F467+F626+F706</f>
        <v>12619.78</v>
      </c>
      <c r="G16" s="587">
        <f>G23+G182+G402+G467+G626+G706</f>
        <v>0</v>
      </c>
      <c r="H16" s="587">
        <f>H23+H182+H402+H467+H626+H706</f>
        <v>0</v>
      </c>
      <c r="I16" s="587">
        <f>I23+I182+I402+I467+I626+I706</f>
        <v>0</v>
      </c>
      <c r="J16" s="406">
        <f>J621</f>
        <v>635</v>
      </c>
    </row>
    <row r="17" spans="1:10" ht="13.5" thickBot="1">
      <c r="A17" s="8"/>
      <c r="B17" s="51"/>
      <c r="C17" s="697"/>
      <c r="D17" s="454"/>
      <c r="E17" s="265"/>
      <c r="F17" s="171"/>
      <c r="G17" s="353"/>
      <c r="H17" s="136"/>
      <c r="I17" s="792"/>
      <c r="J17" s="784"/>
    </row>
    <row r="18" spans="1:10" ht="13.5" thickBot="1">
      <c r="A18" s="11" t="s">
        <v>8</v>
      </c>
      <c r="B18" s="52" t="s">
        <v>9</v>
      </c>
      <c r="C18" s="698"/>
      <c r="D18" s="1024">
        <f>D24+D153+D183+D403+D468+D629</f>
        <v>632834</v>
      </c>
      <c r="E18" s="656">
        <f>F18+G18+H18+I18+J18</f>
        <v>134872</v>
      </c>
      <c r="F18" s="286">
        <f>F24+F153+F183+F403+F468+F629</f>
        <v>5540</v>
      </c>
      <c r="G18" s="286">
        <f>G24+G153+G183+G403+G468+G629</f>
        <v>52398</v>
      </c>
      <c r="H18" s="286">
        <f>H24+H153+H183+H403+H468+H629</f>
        <v>76934</v>
      </c>
      <c r="I18" s="586">
        <f>I24+I153+I183+I403+I468+I629</f>
        <v>0</v>
      </c>
      <c r="J18" s="866">
        <f>J24+J153+J183+J403+J468+J629</f>
        <v>0</v>
      </c>
    </row>
    <row r="19" spans="1:10" ht="13.5" thickBot="1">
      <c r="A19" s="9"/>
      <c r="B19" s="41"/>
      <c r="C19" s="699"/>
      <c r="D19" s="692"/>
      <c r="E19" s="265"/>
      <c r="F19" s="171"/>
      <c r="G19" s="354"/>
      <c r="H19" s="139"/>
      <c r="I19" s="281"/>
      <c r="J19" s="784"/>
    </row>
    <row r="20" spans="1:10" ht="13.5" thickBot="1">
      <c r="A20" s="17" t="s">
        <v>10</v>
      </c>
      <c r="B20" s="42" t="s">
        <v>39</v>
      </c>
      <c r="C20" s="700">
        <f>C154+C593+C705</f>
        <v>196.8400000000001</v>
      </c>
      <c r="D20" s="1024">
        <f>D148+D154+D155+D169+D174+D186+D404+D469+D617+D628+D717+C178+C591+D72</f>
        <v>200772.56999999995</v>
      </c>
      <c r="E20" s="656">
        <f>F20+G20+H20+I20+J20</f>
        <v>34958.299999999996</v>
      </c>
      <c r="F20" s="286">
        <f>F25+F148+F154+F184+F404+F469+F617+F628+F710+F717</f>
        <v>27507.309999999998</v>
      </c>
      <c r="G20" s="286">
        <f>G25+G148+G154+G184+G404+G469+G617+G628+G717</f>
        <v>313.85</v>
      </c>
      <c r="H20" s="286">
        <f>H25+H148+H154+H184+H404+H469+H617+H628+H717</f>
        <v>1152.1399999999999</v>
      </c>
      <c r="I20" s="286">
        <f>I25+I148+I154+I184+I404+I469+I617+I628+I717</f>
        <v>5985</v>
      </c>
      <c r="J20" s="866">
        <f>J25+J148+J154+J184+J404+J469+J617+J628+J717</f>
        <v>0</v>
      </c>
    </row>
    <row r="21" spans="1:10" ht="12.75">
      <c r="A21" s="18" t="s">
        <v>13</v>
      </c>
      <c r="B21" s="53" t="s">
        <v>11</v>
      </c>
      <c r="C21" s="628"/>
      <c r="D21" s="405"/>
      <c r="E21" s="630"/>
      <c r="F21" s="364"/>
      <c r="G21" s="355"/>
      <c r="H21" s="193"/>
      <c r="I21" s="793"/>
      <c r="J21" s="411"/>
    </row>
    <row r="22" spans="1:10" ht="13.5" thickBot="1">
      <c r="A22" s="19"/>
      <c r="B22" s="54" t="s">
        <v>12</v>
      </c>
      <c r="C22" s="628"/>
      <c r="D22" s="1025">
        <f>D23+D24+D25</f>
        <v>644706.1</v>
      </c>
      <c r="E22" s="658">
        <f aca="true" t="shared" si="1" ref="E22:J22">E23+E24+E25</f>
        <v>142884.74</v>
      </c>
      <c r="F22" s="288">
        <f t="shared" si="1"/>
        <v>13506.59</v>
      </c>
      <c r="G22" s="288">
        <f t="shared" si="1"/>
        <v>52438.03</v>
      </c>
      <c r="H22" s="288">
        <f t="shared" si="1"/>
        <v>76940.12</v>
      </c>
      <c r="I22" s="584">
        <f t="shared" si="1"/>
        <v>0</v>
      </c>
      <c r="J22" s="867">
        <f t="shared" si="1"/>
        <v>0</v>
      </c>
    </row>
    <row r="23" spans="1:10" ht="12.75">
      <c r="A23" s="9" t="s">
        <v>6</v>
      </c>
      <c r="B23" s="7" t="s">
        <v>7</v>
      </c>
      <c r="C23" s="701"/>
      <c r="D23" s="1026">
        <f aca="true" t="shared" si="2" ref="D23:J23">D30+D108</f>
        <v>25569.1</v>
      </c>
      <c r="E23" s="659">
        <f t="shared" si="2"/>
        <v>5443.1</v>
      </c>
      <c r="F23" s="289">
        <f t="shared" si="2"/>
        <v>5443.1</v>
      </c>
      <c r="G23" s="582">
        <f t="shared" si="2"/>
        <v>0</v>
      </c>
      <c r="H23" s="582">
        <f t="shared" si="2"/>
        <v>0</v>
      </c>
      <c r="I23" s="582">
        <f t="shared" si="2"/>
        <v>0</v>
      </c>
      <c r="J23" s="410">
        <f t="shared" si="2"/>
        <v>0</v>
      </c>
    </row>
    <row r="24" spans="1:10" ht="12.75">
      <c r="A24" s="9" t="s">
        <v>8</v>
      </c>
      <c r="B24" s="9" t="s">
        <v>21</v>
      </c>
      <c r="C24" s="701"/>
      <c r="D24" s="406">
        <f aca="true" t="shared" si="3" ref="D24:J24">D28+D70+D126</f>
        <v>602268</v>
      </c>
      <c r="E24" s="660">
        <f t="shared" si="3"/>
        <v>132579</v>
      </c>
      <c r="F24" s="290">
        <f t="shared" si="3"/>
        <v>3247</v>
      </c>
      <c r="G24" s="290">
        <f t="shared" si="3"/>
        <v>52398</v>
      </c>
      <c r="H24" s="290">
        <f t="shared" si="3"/>
        <v>76934</v>
      </c>
      <c r="I24" s="583">
        <f t="shared" si="3"/>
        <v>0</v>
      </c>
      <c r="J24" s="410">
        <f t="shared" si="3"/>
        <v>0</v>
      </c>
    </row>
    <row r="25" spans="1:10" ht="13.5" thickBot="1">
      <c r="A25" s="17" t="s">
        <v>10</v>
      </c>
      <c r="B25" s="17" t="s">
        <v>39</v>
      </c>
      <c r="C25" s="702"/>
      <c r="D25" s="692">
        <f>D29+D80+D85+D112+D116+D122</f>
        <v>16869</v>
      </c>
      <c r="E25" s="657">
        <f>F25+G25+H25+I25+J25</f>
        <v>4862.639999999999</v>
      </c>
      <c r="F25" s="287">
        <f>F29+F72+F80+F85+F112+F116+F122</f>
        <v>4816.49</v>
      </c>
      <c r="G25" s="287">
        <f>G29+G72+G80+G85+G112+G116+G122</f>
        <v>40.03</v>
      </c>
      <c r="H25" s="287">
        <f>H29+H72+H80+H85+H112+H116+H122</f>
        <v>6.12</v>
      </c>
      <c r="I25" s="581">
        <f>I29+I72+I80+I85+I112+I116+I122</f>
        <v>0</v>
      </c>
      <c r="J25" s="581">
        <f>J29+J72+J80+J85+J112+J116+J122</f>
        <v>0</v>
      </c>
    </row>
    <row r="26" spans="1:10" ht="13.5" thickBot="1">
      <c r="A26" s="27"/>
      <c r="B26" s="86" t="s">
        <v>546</v>
      </c>
      <c r="C26" s="703">
        <f>C27+C29</f>
        <v>0</v>
      </c>
      <c r="D26" s="194">
        <f>D27+D28+D29</f>
        <v>230894</v>
      </c>
      <c r="E26" s="247">
        <f aca="true" t="shared" si="4" ref="E26:J26">E27+E28+E29</f>
        <v>7106</v>
      </c>
      <c r="F26" s="275">
        <f t="shared" si="4"/>
        <v>5871</v>
      </c>
      <c r="G26" s="557">
        <f t="shared" si="4"/>
        <v>0</v>
      </c>
      <c r="H26" s="275">
        <f t="shared" si="4"/>
        <v>1235</v>
      </c>
      <c r="I26" s="398">
        <f t="shared" si="4"/>
        <v>0</v>
      </c>
      <c r="J26" s="585">
        <f t="shared" si="4"/>
        <v>0</v>
      </c>
    </row>
    <row r="27" spans="1:10" s="4" customFormat="1" ht="12.75">
      <c r="A27" s="34" t="s">
        <v>6</v>
      </c>
      <c r="B27" s="34" t="s">
        <v>16</v>
      </c>
      <c r="C27" s="704">
        <f>C30</f>
        <v>-120</v>
      </c>
      <c r="D27" s="767">
        <f>D30</f>
        <v>2911</v>
      </c>
      <c r="E27" s="245">
        <f aca="true" t="shared" si="5" ref="E27:J27">E30</f>
        <v>2256</v>
      </c>
      <c r="F27" s="160">
        <f t="shared" si="5"/>
        <v>2256</v>
      </c>
      <c r="G27" s="463">
        <f t="shared" si="5"/>
        <v>0</v>
      </c>
      <c r="H27" s="147">
        <f t="shared" si="5"/>
        <v>0</v>
      </c>
      <c r="I27" s="794">
        <f t="shared" si="5"/>
        <v>0</v>
      </c>
      <c r="J27" s="779">
        <f t="shared" si="5"/>
        <v>0</v>
      </c>
    </row>
    <row r="28" spans="1:10" s="4" customFormat="1" ht="12.75">
      <c r="A28" s="34" t="s">
        <v>8</v>
      </c>
      <c r="B28" s="9" t="s">
        <v>9</v>
      </c>
      <c r="C28" s="701"/>
      <c r="D28" s="407">
        <f>D34</f>
        <v>213319</v>
      </c>
      <c r="E28" s="161">
        <f aca="true" t="shared" si="6" ref="E28:J28">E34</f>
        <v>1305</v>
      </c>
      <c r="F28" s="157">
        <f t="shared" si="6"/>
        <v>70</v>
      </c>
      <c r="G28" s="461">
        <f t="shared" si="6"/>
        <v>0</v>
      </c>
      <c r="H28" s="157">
        <f t="shared" si="6"/>
        <v>1235</v>
      </c>
      <c r="I28" s="795">
        <f t="shared" si="6"/>
        <v>0</v>
      </c>
      <c r="J28" s="526">
        <f t="shared" si="6"/>
        <v>0</v>
      </c>
    </row>
    <row r="29" spans="1:10" s="4" customFormat="1" ht="13.5" thickBot="1">
      <c r="A29" s="34" t="s">
        <v>10</v>
      </c>
      <c r="B29" s="9" t="s">
        <v>38</v>
      </c>
      <c r="C29" s="700">
        <f>C40</f>
        <v>120</v>
      </c>
      <c r="D29" s="768">
        <f aca="true" t="shared" si="7" ref="D29:J29">D40+D61</f>
        <v>14664</v>
      </c>
      <c r="E29" s="162">
        <f t="shared" si="7"/>
        <v>3545</v>
      </c>
      <c r="F29" s="155">
        <f t="shared" si="7"/>
        <v>3545</v>
      </c>
      <c r="G29" s="460">
        <f t="shared" si="7"/>
        <v>0</v>
      </c>
      <c r="H29" s="154">
        <f t="shared" si="7"/>
        <v>0</v>
      </c>
      <c r="I29" s="796">
        <f t="shared" si="7"/>
        <v>0</v>
      </c>
      <c r="J29" s="868">
        <f t="shared" si="7"/>
        <v>0</v>
      </c>
    </row>
    <row r="30" spans="1:10" s="4" customFormat="1" ht="13.5" thickBot="1">
      <c r="A30" s="62" t="s">
        <v>6</v>
      </c>
      <c r="B30" s="431" t="s">
        <v>513</v>
      </c>
      <c r="C30" s="705">
        <f>C32</f>
        <v>-120</v>
      </c>
      <c r="D30" s="195">
        <f>D32</f>
        <v>2911</v>
      </c>
      <c r="E30" s="661">
        <f>F30+G30+H30+I30+J30</f>
        <v>2256</v>
      </c>
      <c r="F30" s="152">
        <f>F32</f>
        <v>2256</v>
      </c>
      <c r="G30" s="572">
        <f>G32</f>
        <v>0</v>
      </c>
      <c r="H30" s="146">
        <f>H32</f>
        <v>0</v>
      </c>
      <c r="I30" s="332">
        <f>I32</f>
        <v>0</v>
      </c>
      <c r="J30" s="236">
        <f>J32</f>
        <v>0</v>
      </c>
    </row>
    <row r="31" spans="1:10" s="4" customFormat="1" ht="12.75">
      <c r="A31" s="30">
        <v>1</v>
      </c>
      <c r="B31" s="80" t="s">
        <v>141</v>
      </c>
      <c r="C31" s="196"/>
      <c r="D31" s="767"/>
      <c r="E31" s="245"/>
      <c r="F31" s="160"/>
      <c r="G31" s="571"/>
      <c r="H31" s="147"/>
      <c r="I31" s="794"/>
      <c r="J31" s="779"/>
    </row>
    <row r="32" spans="1:10" s="4" customFormat="1" ht="12.75">
      <c r="A32" s="30"/>
      <c r="B32" s="80" t="s">
        <v>142</v>
      </c>
      <c r="C32" s="379">
        <v>-120</v>
      </c>
      <c r="D32" s="407">
        <v>2911</v>
      </c>
      <c r="E32" s="161">
        <f>F32+G32+H32+I32+J32</f>
        <v>2256</v>
      </c>
      <c r="F32" s="157">
        <v>2256</v>
      </c>
      <c r="G32" s="356"/>
      <c r="H32" s="142"/>
      <c r="I32" s="795"/>
      <c r="J32" s="526"/>
    </row>
    <row r="33" spans="1:10" s="4" customFormat="1" ht="13.5" thickBot="1">
      <c r="A33" s="30"/>
      <c r="B33" s="80" t="s">
        <v>143</v>
      </c>
      <c r="C33" s="196"/>
      <c r="D33" s="768"/>
      <c r="E33" s="162"/>
      <c r="F33" s="155"/>
      <c r="G33" s="357"/>
      <c r="H33" s="154"/>
      <c r="I33" s="796"/>
      <c r="J33" s="868"/>
    </row>
    <row r="34" spans="1:10" s="4" customFormat="1" ht="13.5" thickBot="1">
      <c r="A34" s="62" t="s">
        <v>8</v>
      </c>
      <c r="B34" s="431" t="s">
        <v>9</v>
      </c>
      <c r="C34" s="706"/>
      <c r="D34" s="195">
        <f>D36+D38+D39</f>
        <v>213319</v>
      </c>
      <c r="E34" s="661">
        <f aca="true" t="shared" si="8" ref="E34:J34">E36+E38+E39</f>
        <v>1305</v>
      </c>
      <c r="F34" s="152">
        <f t="shared" si="8"/>
        <v>70</v>
      </c>
      <c r="G34" s="458">
        <f t="shared" si="8"/>
        <v>0</v>
      </c>
      <c r="H34" s="152">
        <f t="shared" si="8"/>
        <v>1235</v>
      </c>
      <c r="I34" s="332">
        <f t="shared" si="8"/>
        <v>0</v>
      </c>
      <c r="J34" s="236">
        <f t="shared" si="8"/>
        <v>0</v>
      </c>
    </row>
    <row r="35" spans="1:10" s="4" customFormat="1" ht="12.75">
      <c r="A35" s="208">
        <v>1</v>
      </c>
      <c r="B35" s="234" t="s">
        <v>514</v>
      </c>
      <c r="C35" s="196"/>
      <c r="D35" s="767"/>
      <c r="E35" s="245"/>
      <c r="F35" s="160"/>
      <c r="G35" s="301"/>
      <c r="H35" s="147"/>
      <c r="I35" s="794"/>
      <c r="J35" s="779"/>
    </row>
    <row r="36" spans="1:10" s="4" customFormat="1" ht="12.75">
      <c r="A36" s="208"/>
      <c r="B36" s="39" t="s">
        <v>515</v>
      </c>
      <c r="C36" s="196"/>
      <c r="D36" s="407">
        <v>203887</v>
      </c>
      <c r="E36" s="161">
        <f>F36+G36+H36+I36+J36</f>
        <v>10</v>
      </c>
      <c r="F36" s="157">
        <v>10</v>
      </c>
      <c r="G36" s="302"/>
      <c r="H36" s="142"/>
      <c r="I36" s="795"/>
      <c r="J36" s="526"/>
    </row>
    <row r="37" spans="1:10" s="4" customFormat="1" ht="12.75">
      <c r="A37" s="112">
        <v>2</v>
      </c>
      <c r="B37" s="607" t="s">
        <v>158</v>
      </c>
      <c r="C37" s="230"/>
      <c r="D37" s="407"/>
      <c r="E37" s="161"/>
      <c r="F37" s="157"/>
      <c r="G37" s="302"/>
      <c r="H37" s="142"/>
      <c r="I37" s="795"/>
      <c r="J37" s="526"/>
    </row>
    <row r="38" spans="1:10" s="4" customFormat="1" ht="12.75">
      <c r="A38" s="121"/>
      <c r="B38" s="608" t="s">
        <v>516</v>
      </c>
      <c r="C38" s="230"/>
      <c r="D38" s="407">
        <v>5555</v>
      </c>
      <c r="E38" s="161">
        <f>F38+G38+H38+I38+J38</f>
        <v>50</v>
      </c>
      <c r="F38" s="157">
        <v>50</v>
      </c>
      <c r="G38" s="302"/>
      <c r="H38" s="142"/>
      <c r="I38" s="795"/>
      <c r="J38" s="526"/>
    </row>
    <row r="39" spans="1:10" s="4" customFormat="1" ht="13.5" thickBot="1">
      <c r="A39" s="205">
        <v>3</v>
      </c>
      <c r="B39" s="377" t="s">
        <v>568</v>
      </c>
      <c r="C39" s="196"/>
      <c r="D39" s="768">
        <v>3877</v>
      </c>
      <c r="E39" s="162">
        <f>F39+G39+H39+I39+J39</f>
        <v>1245</v>
      </c>
      <c r="F39" s="155">
        <v>10</v>
      </c>
      <c r="G39" s="303"/>
      <c r="H39" s="155">
        <v>1235</v>
      </c>
      <c r="I39" s="796"/>
      <c r="J39" s="868"/>
    </row>
    <row r="40" spans="1:10" ht="13.5" thickBot="1">
      <c r="A40" s="44" t="s">
        <v>10</v>
      </c>
      <c r="B40" s="82" t="s">
        <v>39</v>
      </c>
      <c r="C40" s="707">
        <f>C59</f>
        <v>120</v>
      </c>
      <c r="D40" s="454">
        <f aca="true" t="shared" si="9" ref="D40:J40">D42+D43+D45+D47+D49+D51+D53+D56+D57+D59</f>
        <v>13323</v>
      </c>
      <c r="E40" s="250">
        <f t="shared" si="9"/>
        <v>2204</v>
      </c>
      <c r="F40" s="293">
        <f t="shared" si="9"/>
        <v>2204</v>
      </c>
      <c r="G40" s="564">
        <f t="shared" si="9"/>
        <v>0</v>
      </c>
      <c r="H40" s="335">
        <f t="shared" si="9"/>
        <v>0</v>
      </c>
      <c r="I40" s="335">
        <f t="shared" si="9"/>
        <v>0</v>
      </c>
      <c r="J40" s="410">
        <f t="shared" si="9"/>
        <v>0</v>
      </c>
    </row>
    <row r="41" spans="1:10" ht="12.75">
      <c r="A41" s="205">
        <v>1</v>
      </c>
      <c r="B41" s="599" t="s">
        <v>517</v>
      </c>
      <c r="C41" s="632"/>
      <c r="D41" s="767"/>
      <c r="E41" s="245"/>
      <c r="F41" s="160"/>
      <c r="G41" s="301"/>
      <c r="H41" s="147"/>
      <c r="I41" s="794"/>
      <c r="J41" s="779"/>
    </row>
    <row r="42" spans="1:10" ht="12.75">
      <c r="A42" s="121"/>
      <c r="B42" s="598" t="s">
        <v>518</v>
      </c>
      <c r="C42" s="632"/>
      <c r="D42" s="767">
        <v>7050</v>
      </c>
      <c r="E42" s="245">
        <f>F42+G42+H42+I42+J42</f>
        <v>130</v>
      </c>
      <c r="F42" s="160">
        <v>130</v>
      </c>
      <c r="G42" s="571"/>
      <c r="H42" s="147"/>
      <c r="I42" s="794"/>
      <c r="J42" s="526"/>
    </row>
    <row r="43" spans="1:10" ht="12.75">
      <c r="A43" s="122">
        <v>2</v>
      </c>
      <c r="B43" s="968" t="s">
        <v>544</v>
      </c>
      <c r="C43" s="632"/>
      <c r="D43" s="767">
        <v>20</v>
      </c>
      <c r="E43" s="245">
        <f aca="true" t="shared" si="10" ref="E43:E53">F43+G43+H43+I43+J43</f>
        <v>20</v>
      </c>
      <c r="F43" s="160">
        <v>20</v>
      </c>
      <c r="G43" s="571"/>
      <c r="H43" s="147"/>
      <c r="I43" s="794"/>
      <c r="J43" s="779"/>
    </row>
    <row r="44" spans="1:10" ht="12.75">
      <c r="A44" s="122">
        <v>3</v>
      </c>
      <c r="B44" s="969" t="s">
        <v>519</v>
      </c>
      <c r="C44" s="967"/>
      <c r="D44" s="767"/>
      <c r="E44" s="245"/>
      <c r="F44" s="160"/>
      <c r="G44" s="571"/>
      <c r="H44" s="147"/>
      <c r="I44" s="794"/>
      <c r="J44" s="779"/>
    </row>
    <row r="45" spans="1:10" ht="12.75">
      <c r="A45" s="208"/>
      <c r="B45" s="970" t="s">
        <v>521</v>
      </c>
      <c r="C45" s="967"/>
      <c r="D45" s="767">
        <v>10</v>
      </c>
      <c r="E45" s="245">
        <f t="shared" si="10"/>
        <v>10</v>
      </c>
      <c r="F45" s="160">
        <v>10</v>
      </c>
      <c r="G45" s="571"/>
      <c r="H45" s="147"/>
      <c r="I45" s="794"/>
      <c r="J45" s="779"/>
    </row>
    <row r="46" spans="1:10" ht="12.75">
      <c r="A46" s="123"/>
      <c r="B46" s="971" t="s">
        <v>520</v>
      </c>
      <c r="C46" s="967"/>
      <c r="D46" s="767"/>
      <c r="E46" s="245"/>
      <c r="F46" s="160"/>
      <c r="G46" s="571"/>
      <c r="H46" s="147"/>
      <c r="I46" s="794"/>
      <c r="J46" s="779"/>
    </row>
    <row r="47" spans="1:10" ht="12.75">
      <c r="A47" s="274">
        <v>4</v>
      </c>
      <c r="B47" s="56" t="s">
        <v>144</v>
      </c>
      <c r="C47" s="372"/>
      <c r="D47" s="769">
        <v>50</v>
      </c>
      <c r="E47" s="245">
        <f t="shared" si="10"/>
        <v>50</v>
      </c>
      <c r="F47" s="160">
        <v>50</v>
      </c>
      <c r="G47" s="358"/>
      <c r="H47" s="997"/>
      <c r="I47" s="797"/>
      <c r="J47" s="869"/>
    </row>
    <row r="48" spans="1:10" ht="12.75">
      <c r="A48" s="347">
        <v>5</v>
      </c>
      <c r="B48" s="124" t="s">
        <v>145</v>
      </c>
      <c r="C48" s="372"/>
      <c r="D48" s="406"/>
      <c r="E48" s="245"/>
      <c r="F48" s="157"/>
      <c r="G48" s="359"/>
      <c r="H48" s="226"/>
      <c r="I48" s="798"/>
      <c r="J48" s="870"/>
    </row>
    <row r="49" spans="1:10" ht="12.75">
      <c r="A49" s="348"/>
      <c r="B49" s="129" t="s">
        <v>146</v>
      </c>
      <c r="C49" s="372"/>
      <c r="D49" s="406">
        <v>10</v>
      </c>
      <c r="E49" s="245">
        <f t="shared" si="10"/>
        <v>10</v>
      </c>
      <c r="F49" s="157">
        <v>10</v>
      </c>
      <c r="G49" s="360"/>
      <c r="H49" s="212"/>
      <c r="I49" s="413"/>
      <c r="J49" s="871"/>
    </row>
    <row r="50" spans="1:10" ht="12.75">
      <c r="A50" s="100">
        <v>6</v>
      </c>
      <c r="B50" s="56" t="s">
        <v>522</v>
      </c>
      <c r="C50" s="372"/>
      <c r="D50" s="406"/>
      <c r="E50" s="245"/>
      <c r="F50" s="157"/>
      <c r="G50" s="360"/>
      <c r="H50" s="212"/>
      <c r="I50" s="413"/>
      <c r="J50" s="871"/>
    </row>
    <row r="51" spans="1:10" ht="12.75">
      <c r="A51" s="100"/>
      <c r="B51" s="56" t="s">
        <v>147</v>
      </c>
      <c r="C51" s="372"/>
      <c r="D51" s="406">
        <v>5253</v>
      </c>
      <c r="E51" s="245">
        <f t="shared" si="10"/>
        <v>1000</v>
      </c>
      <c r="F51" s="157">
        <v>1000</v>
      </c>
      <c r="G51" s="360"/>
      <c r="H51" s="212"/>
      <c r="I51" s="413"/>
      <c r="J51" s="871"/>
    </row>
    <row r="52" spans="1:10" ht="12.75">
      <c r="A52" s="78"/>
      <c r="B52" s="56" t="s">
        <v>148</v>
      </c>
      <c r="C52" s="372"/>
      <c r="D52" s="406"/>
      <c r="E52" s="245"/>
      <c r="F52" s="157"/>
      <c r="G52" s="360"/>
      <c r="H52" s="212"/>
      <c r="I52" s="413"/>
      <c r="J52" s="871"/>
    </row>
    <row r="53" spans="1:10" ht="12.75">
      <c r="A53" s="347">
        <v>7</v>
      </c>
      <c r="B53" s="124" t="s">
        <v>588</v>
      </c>
      <c r="C53" s="372"/>
      <c r="D53" s="406">
        <v>300</v>
      </c>
      <c r="E53" s="245">
        <f t="shared" si="10"/>
        <v>300</v>
      </c>
      <c r="F53" s="157">
        <v>300</v>
      </c>
      <c r="G53" s="360"/>
      <c r="H53" s="212"/>
      <c r="I53" s="413"/>
      <c r="J53" s="871"/>
    </row>
    <row r="54" spans="1:10" ht="12.75">
      <c r="A54" s="348"/>
      <c r="B54" s="129" t="s">
        <v>589</v>
      </c>
      <c r="C54" s="372"/>
      <c r="D54" s="407"/>
      <c r="E54" s="161"/>
      <c r="F54" s="157"/>
      <c r="G54" s="361"/>
      <c r="H54" s="212"/>
      <c r="I54" s="413"/>
      <c r="J54" s="871"/>
    </row>
    <row r="55" spans="1:10" ht="12.75">
      <c r="A55" s="347">
        <v>8</v>
      </c>
      <c r="B55" s="124" t="s">
        <v>523</v>
      </c>
      <c r="C55" s="372"/>
      <c r="D55" s="410"/>
      <c r="E55" s="672"/>
      <c r="F55" s="265"/>
      <c r="G55" s="179"/>
      <c r="H55" s="212"/>
      <c r="I55" s="413"/>
      <c r="J55" s="871"/>
    </row>
    <row r="56" spans="1:10" ht="12.75">
      <c r="A56" s="348"/>
      <c r="B56" s="129" t="s">
        <v>524</v>
      </c>
      <c r="C56" s="372"/>
      <c r="D56" s="406">
        <v>70</v>
      </c>
      <c r="E56" s="265">
        <f>F56+G56+H56+I56+J56</f>
        <v>4</v>
      </c>
      <c r="F56" s="161">
        <v>4</v>
      </c>
      <c r="G56" s="179"/>
      <c r="H56" s="212"/>
      <c r="I56" s="413"/>
      <c r="J56" s="871"/>
    </row>
    <row r="57" spans="1:10" ht="12.75">
      <c r="A57" s="274">
        <v>9</v>
      </c>
      <c r="B57" s="56" t="s">
        <v>149</v>
      </c>
      <c r="C57" s="372"/>
      <c r="D57" s="406">
        <v>60</v>
      </c>
      <c r="E57" s="265">
        <f>F57+G57+H57+I57+J57</f>
        <v>60</v>
      </c>
      <c r="F57" s="265">
        <v>60</v>
      </c>
      <c r="G57" s="179"/>
      <c r="H57" s="212"/>
      <c r="I57" s="413"/>
      <c r="J57" s="871"/>
    </row>
    <row r="58" spans="1:10" ht="12.75">
      <c r="A58" s="214">
        <v>10</v>
      </c>
      <c r="B58" s="124" t="s">
        <v>152</v>
      </c>
      <c r="C58" s="372"/>
      <c r="D58" s="406"/>
      <c r="E58" s="265">
        <f>F58+G58+H58+I58+J58</f>
        <v>0</v>
      </c>
      <c r="F58" s="265"/>
      <c r="G58" s="179"/>
      <c r="H58" s="212"/>
      <c r="I58" s="413"/>
      <c r="J58" s="871"/>
    </row>
    <row r="59" spans="1:10" ht="12.75">
      <c r="A59" s="274"/>
      <c r="B59" s="56" t="s">
        <v>153</v>
      </c>
      <c r="C59" s="700">
        <v>120</v>
      </c>
      <c r="D59" s="406">
        <v>500</v>
      </c>
      <c r="E59" s="265">
        <f>F59+G59+H59+I59+J59</f>
        <v>620</v>
      </c>
      <c r="F59" s="161">
        <v>620</v>
      </c>
      <c r="G59" s="179"/>
      <c r="H59" s="212"/>
      <c r="I59" s="413"/>
      <c r="J59" s="871"/>
    </row>
    <row r="60" spans="1:10" ht="13.5" thickBot="1">
      <c r="A60" s="274"/>
      <c r="B60" s="56" t="s">
        <v>154</v>
      </c>
      <c r="C60" s="372"/>
      <c r="D60" s="766"/>
      <c r="E60" s="265"/>
      <c r="F60" s="294"/>
      <c r="G60" s="182"/>
      <c r="H60" s="226"/>
      <c r="I60" s="798"/>
      <c r="J60" s="870"/>
    </row>
    <row r="61" spans="1:10" ht="13.5" thickBot="1">
      <c r="A61" s="48"/>
      <c r="B61" s="83" t="s">
        <v>32</v>
      </c>
      <c r="C61" s="708"/>
      <c r="D61" s="454">
        <f>D62+D63+D64+D65+D66+D67+D68</f>
        <v>1341</v>
      </c>
      <c r="E61" s="250">
        <f aca="true" t="shared" si="11" ref="E61:J61">E62+E63+E64+E65+E66+E67+E68</f>
        <v>1341</v>
      </c>
      <c r="F61" s="280">
        <f t="shared" si="11"/>
        <v>1341</v>
      </c>
      <c r="G61" s="564">
        <f t="shared" si="11"/>
        <v>0</v>
      </c>
      <c r="H61" s="335">
        <f t="shared" si="11"/>
        <v>0</v>
      </c>
      <c r="I61" s="335">
        <f t="shared" si="11"/>
        <v>0</v>
      </c>
      <c r="J61" s="455">
        <f t="shared" si="11"/>
        <v>0</v>
      </c>
    </row>
    <row r="62" spans="1:10" ht="12.75">
      <c r="A62" s="102">
        <v>1</v>
      </c>
      <c r="B62" s="39" t="s">
        <v>155</v>
      </c>
      <c r="C62" s="196"/>
      <c r="D62" s="769">
        <v>130</v>
      </c>
      <c r="E62" s="265">
        <f>F62+G62+H62+I62+J62</f>
        <v>130</v>
      </c>
      <c r="F62" s="245">
        <v>130</v>
      </c>
      <c r="G62" s="326"/>
      <c r="H62" s="139"/>
      <c r="I62" s="799"/>
      <c r="J62" s="784"/>
    </row>
    <row r="63" spans="1:10" ht="12.75">
      <c r="A63" s="201">
        <v>2</v>
      </c>
      <c r="B63" s="116" t="s">
        <v>525</v>
      </c>
      <c r="C63" s="634"/>
      <c r="D63" s="769">
        <v>60</v>
      </c>
      <c r="E63" s="265">
        <f aca="true" t="shared" si="12" ref="E63:E68">F63+G63+H63+I63+J63</f>
        <v>60</v>
      </c>
      <c r="F63" s="265">
        <v>60</v>
      </c>
      <c r="G63" s="327"/>
      <c r="H63" s="171"/>
      <c r="I63" s="298"/>
      <c r="J63" s="782"/>
    </row>
    <row r="64" spans="1:10" ht="12.75">
      <c r="A64" s="203">
        <v>3</v>
      </c>
      <c r="B64" s="634" t="s">
        <v>526</v>
      </c>
      <c r="C64" s="634"/>
      <c r="D64" s="769">
        <v>1000</v>
      </c>
      <c r="E64" s="265">
        <f t="shared" si="12"/>
        <v>1000</v>
      </c>
      <c r="F64" s="265">
        <v>1000</v>
      </c>
      <c r="G64" s="327"/>
      <c r="H64" s="171"/>
      <c r="I64" s="298"/>
      <c r="J64" s="782"/>
    </row>
    <row r="65" spans="1:10" ht="12.75">
      <c r="A65" s="203">
        <v>4</v>
      </c>
      <c r="B65" s="634" t="s">
        <v>527</v>
      </c>
      <c r="C65" s="634"/>
      <c r="D65" s="769">
        <v>22</v>
      </c>
      <c r="E65" s="265">
        <f t="shared" si="12"/>
        <v>22</v>
      </c>
      <c r="F65" s="265">
        <v>22</v>
      </c>
      <c r="G65" s="327"/>
      <c r="H65" s="171"/>
      <c r="I65" s="298"/>
      <c r="J65" s="782"/>
    </row>
    <row r="66" spans="1:10" ht="12.75">
      <c r="A66" s="203">
        <v>5</v>
      </c>
      <c r="B66" s="634" t="s">
        <v>528</v>
      </c>
      <c r="C66" s="634"/>
      <c r="D66" s="769">
        <v>5</v>
      </c>
      <c r="E66" s="265">
        <f t="shared" si="12"/>
        <v>5</v>
      </c>
      <c r="F66" s="265">
        <v>5</v>
      </c>
      <c r="G66" s="327"/>
      <c r="H66" s="171"/>
      <c r="I66" s="298"/>
      <c r="J66" s="782"/>
    </row>
    <row r="67" spans="1:10" ht="12.75">
      <c r="A67" s="113">
        <v>6</v>
      </c>
      <c r="B67" s="369" t="s">
        <v>210</v>
      </c>
      <c r="C67" s="634"/>
      <c r="D67" s="769">
        <v>119</v>
      </c>
      <c r="E67" s="265">
        <f t="shared" si="12"/>
        <v>119</v>
      </c>
      <c r="F67" s="265">
        <v>119</v>
      </c>
      <c r="G67" s="327"/>
      <c r="H67" s="171"/>
      <c r="I67" s="298"/>
      <c r="J67" s="782"/>
    </row>
    <row r="68" spans="1:10" ht="13.5" thickBot="1">
      <c r="A68" s="112">
        <v>7</v>
      </c>
      <c r="B68" s="116" t="s">
        <v>529</v>
      </c>
      <c r="C68" s="634"/>
      <c r="D68" s="766">
        <v>5</v>
      </c>
      <c r="E68" s="294">
        <f t="shared" si="12"/>
        <v>5</v>
      </c>
      <c r="F68" s="162">
        <v>5</v>
      </c>
      <c r="G68" s="328"/>
      <c r="H68" s="138"/>
      <c r="I68" s="800"/>
      <c r="J68" s="783"/>
    </row>
    <row r="69" spans="1:10" ht="13.5" thickBot="1">
      <c r="A69" s="21"/>
      <c r="B69" s="86" t="s">
        <v>547</v>
      </c>
      <c r="C69" s="709"/>
      <c r="D69" s="194">
        <f aca="true" t="shared" si="13" ref="D69:J69">D70+D72</f>
        <v>11872.11</v>
      </c>
      <c r="E69" s="919">
        <f t="shared" si="13"/>
        <v>115.10999999999999</v>
      </c>
      <c r="F69" s="918">
        <f t="shared" si="13"/>
        <v>68.96000000000001</v>
      </c>
      <c r="G69" s="918">
        <f t="shared" si="13"/>
        <v>40.03</v>
      </c>
      <c r="H69" s="918">
        <f t="shared" si="13"/>
        <v>6.12</v>
      </c>
      <c r="I69" s="925">
        <f t="shared" si="13"/>
        <v>0</v>
      </c>
      <c r="J69" s="925">
        <f t="shared" si="13"/>
        <v>0</v>
      </c>
    </row>
    <row r="70" spans="1:10" ht="13.5" thickBot="1">
      <c r="A70" s="95" t="s">
        <v>8</v>
      </c>
      <c r="B70" s="567" t="s">
        <v>21</v>
      </c>
      <c r="C70" s="710"/>
      <c r="D70" s="769">
        <f>D71</f>
        <v>11767</v>
      </c>
      <c r="E70" s="251">
        <f aca="true" t="shared" si="14" ref="E70:J70">E71</f>
        <v>10</v>
      </c>
      <c r="F70" s="281">
        <f t="shared" si="14"/>
        <v>10</v>
      </c>
      <c r="G70" s="569">
        <f t="shared" si="14"/>
        <v>0</v>
      </c>
      <c r="H70" s="568">
        <f t="shared" si="14"/>
        <v>0</v>
      </c>
      <c r="I70" s="568">
        <f t="shared" si="14"/>
        <v>0</v>
      </c>
      <c r="J70" s="774">
        <f t="shared" si="14"/>
        <v>0</v>
      </c>
    </row>
    <row r="71" spans="1:10" ht="13.5" thickBot="1">
      <c r="A71" s="112">
        <v>1</v>
      </c>
      <c r="B71" s="23" t="s">
        <v>512</v>
      </c>
      <c r="C71" s="116"/>
      <c r="D71" s="766">
        <v>11767</v>
      </c>
      <c r="E71" s="294">
        <f>F71+G71+H71+I71+J71</f>
        <v>10</v>
      </c>
      <c r="F71" s="162">
        <v>10</v>
      </c>
      <c r="G71" s="317"/>
      <c r="H71" s="137"/>
      <c r="I71" s="444"/>
      <c r="J71" s="879"/>
    </row>
    <row r="72" spans="1:10" ht="13.5" thickBot="1">
      <c r="A72" s="44" t="s">
        <v>10</v>
      </c>
      <c r="B72" s="82" t="s">
        <v>587</v>
      </c>
      <c r="C72" s="926"/>
      <c r="D72" s="454">
        <f aca="true" t="shared" si="15" ref="D72:J72">D75+D78</f>
        <v>105.10999999999999</v>
      </c>
      <c r="E72" s="671">
        <f t="shared" si="15"/>
        <v>105.10999999999999</v>
      </c>
      <c r="F72" s="174">
        <f t="shared" si="15"/>
        <v>58.96</v>
      </c>
      <c r="G72" s="174">
        <f t="shared" si="15"/>
        <v>40.03</v>
      </c>
      <c r="H72" s="174">
        <f t="shared" si="15"/>
        <v>6.12</v>
      </c>
      <c r="I72" s="149">
        <f t="shared" si="15"/>
        <v>0</v>
      </c>
      <c r="J72" s="149">
        <f t="shared" si="15"/>
        <v>0</v>
      </c>
    </row>
    <row r="73" spans="1:10" ht="12.75">
      <c r="A73" s="208">
        <v>1</v>
      </c>
      <c r="B73" s="924" t="s">
        <v>580</v>
      </c>
      <c r="C73" s="927"/>
      <c r="D73" s="769"/>
      <c r="E73" s="931"/>
      <c r="F73" s="117"/>
      <c r="G73" s="325"/>
      <c r="H73" s="139"/>
      <c r="I73" s="139"/>
      <c r="J73" s="139"/>
    </row>
    <row r="74" spans="1:10" ht="12.75">
      <c r="A74" s="208"/>
      <c r="B74" s="924" t="s">
        <v>581</v>
      </c>
      <c r="C74" s="928"/>
      <c r="D74" s="406"/>
      <c r="E74" s="672">
        <f>F74+G74+H74+I74+J74</f>
        <v>0</v>
      </c>
      <c r="F74" s="143"/>
      <c r="G74" s="312"/>
      <c r="H74" s="171"/>
      <c r="I74" s="171"/>
      <c r="J74" s="171"/>
    </row>
    <row r="75" spans="1:13" ht="12.75">
      <c r="A75" s="208"/>
      <c r="B75" s="924" t="s">
        <v>584</v>
      </c>
      <c r="C75" s="928"/>
      <c r="D75" s="406">
        <v>19.4</v>
      </c>
      <c r="E75" s="265">
        <f>F75+G75+H75+I75+J75</f>
        <v>19.4</v>
      </c>
      <c r="F75" s="171">
        <v>0.39</v>
      </c>
      <c r="G75" s="157">
        <v>16.49</v>
      </c>
      <c r="H75" s="171">
        <v>2.52</v>
      </c>
      <c r="I75" s="171"/>
      <c r="J75" s="171"/>
      <c r="K75" s="966"/>
      <c r="L75" s="966"/>
      <c r="M75" s="966"/>
    </row>
    <row r="76" spans="1:13" ht="12.75">
      <c r="A76" s="122">
        <v>2</v>
      </c>
      <c r="B76" s="907" t="s">
        <v>582</v>
      </c>
      <c r="C76" s="928"/>
      <c r="D76" s="406"/>
      <c r="E76" s="672"/>
      <c r="F76" s="143"/>
      <c r="G76" s="320"/>
      <c r="H76" s="171"/>
      <c r="I76" s="171"/>
      <c r="J76" s="171"/>
      <c r="K76" s="4"/>
      <c r="L76" s="4"/>
      <c r="M76" s="4"/>
    </row>
    <row r="77" spans="1:13" ht="12.75">
      <c r="A77" s="208"/>
      <c r="B77" s="924" t="s">
        <v>583</v>
      </c>
      <c r="C77" s="928"/>
      <c r="D77" s="406"/>
      <c r="E77" s="672">
        <f>F77+G77+H77+I77+J77</f>
        <v>0</v>
      </c>
      <c r="F77" s="143"/>
      <c r="G77" s="320"/>
      <c r="H77" s="171"/>
      <c r="I77" s="171"/>
      <c r="J77" s="171"/>
      <c r="K77" s="4"/>
      <c r="L77" s="4"/>
      <c r="M77" s="4"/>
    </row>
    <row r="78" spans="1:13" ht="12.75">
      <c r="A78" s="123"/>
      <c r="B78" s="915" t="s">
        <v>585</v>
      </c>
      <c r="C78" s="928"/>
      <c r="D78" s="406">
        <v>85.71</v>
      </c>
      <c r="E78" s="265">
        <f>F78+G78+H78+I78+J78</f>
        <v>85.71</v>
      </c>
      <c r="F78" s="171">
        <v>58.57</v>
      </c>
      <c r="G78" s="157">
        <v>23.54</v>
      </c>
      <c r="H78" s="171">
        <v>3.6</v>
      </c>
      <c r="I78" s="171"/>
      <c r="J78" s="171"/>
      <c r="K78" s="966"/>
      <c r="L78" s="966"/>
      <c r="M78" s="966"/>
    </row>
    <row r="79" spans="1:13" ht="13.5" thickBot="1">
      <c r="A79" s="75"/>
      <c r="B79" s="573" t="s">
        <v>548</v>
      </c>
      <c r="C79" s="920"/>
      <c r="D79" s="1027">
        <f>D80</f>
        <v>33</v>
      </c>
      <c r="E79" s="921">
        <f aca="true" t="shared" si="16" ref="E79:J79">E80</f>
        <v>33</v>
      </c>
      <c r="F79" s="589">
        <f t="shared" si="16"/>
        <v>33</v>
      </c>
      <c r="G79" s="922">
        <f t="shared" si="16"/>
        <v>0</v>
      </c>
      <c r="H79" s="923">
        <f t="shared" si="16"/>
        <v>0</v>
      </c>
      <c r="I79" s="923">
        <f t="shared" si="16"/>
        <v>0</v>
      </c>
      <c r="J79" s="585">
        <f t="shared" si="16"/>
        <v>0</v>
      </c>
      <c r="K79" s="4"/>
      <c r="L79" s="4"/>
      <c r="M79" s="4"/>
    </row>
    <row r="80" spans="1:10" s="4" customFormat="1" ht="13.5" thickBot="1">
      <c r="A80" s="106" t="s">
        <v>10</v>
      </c>
      <c r="B80" s="17" t="s">
        <v>53</v>
      </c>
      <c r="C80" s="701"/>
      <c r="D80" s="1028">
        <f>D81</f>
        <v>33</v>
      </c>
      <c r="E80" s="252">
        <f aca="true" t="shared" si="17" ref="E80:J80">E81</f>
        <v>33</v>
      </c>
      <c r="F80" s="292">
        <f t="shared" si="17"/>
        <v>33</v>
      </c>
      <c r="G80" s="558">
        <f t="shared" si="17"/>
        <v>0</v>
      </c>
      <c r="H80" s="334">
        <f t="shared" si="17"/>
        <v>0</v>
      </c>
      <c r="I80" s="334">
        <f t="shared" si="17"/>
        <v>0</v>
      </c>
      <c r="J80" s="872">
        <f t="shared" si="17"/>
        <v>0</v>
      </c>
    </row>
    <row r="81" spans="1:10" s="4" customFormat="1" ht="13.5" thickBot="1">
      <c r="A81" s="74"/>
      <c r="B81" s="85" t="s">
        <v>32</v>
      </c>
      <c r="C81" s="711"/>
      <c r="D81" s="195">
        <f>D82+D83</f>
        <v>33</v>
      </c>
      <c r="E81" s="249">
        <f aca="true" t="shared" si="18" ref="E81:J81">E82+E83</f>
        <v>33</v>
      </c>
      <c r="F81" s="293">
        <f t="shared" si="18"/>
        <v>33</v>
      </c>
      <c r="G81" s="559">
        <f t="shared" si="18"/>
        <v>0</v>
      </c>
      <c r="H81" s="333">
        <f t="shared" si="18"/>
        <v>0</v>
      </c>
      <c r="I81" s="333">
        <f t="shared" si="18"/>
        <v>0</v>
      </c>
      <c r="J81" s="236">
        <f t="shared" si="18"/>
        <v>0</v>
      </c>
    </row>
    <row r="82" spans="1:10" s="4" customFormat="1" ht="12.75">
      <c r="A82" s="107">
        <v>1</v>
      </c>
      <c r="B82" s="39" t="s">
        <v>489</v>
      </c>
      <c r="C82" s="196"/>
      <c r="D82" s="767">
        <v>28</v>
      </c>
      <c r="E82" s="161">
        <f>F82+G82+H82+I82+J82</f>
        <v>28</v>
      </c>
      <c r="F82" s="245">
        <v>28</v>
      </c>
      <c r="G82" s="301">
        <v>0</v>
      </c>
      <c r="H82" s="147">
        <v>0</v>
      </c>
      <c r="I82" s="794">
        <v>0</v>
      </c>
      <c r="J82" s="873">
        <v>0</v>
      </c>
    </row>
    <row r="83" spans="1:10" s="4" customFormat="1" ht="13.5" thickBot="1">
      <c r="A83" s="112">
        <v>2</v>
      </c>
      <c r="B83" s="635" t="s">
        <v>488</v>
      </c>
      <c r="C83" s="712"/>
      <c r="D83" s="979">
        <v>5</v>
      </c>
      <c r="E83" s="162">
        <f>F83+G83+H83+I83+J83</f>
        <v>5</v>
      </c>
      <c r="F83" s="297">
        <v>5</v>
      </c>
      <c r="G83" s="321"/>
      <c r="H83" s="148"/>
      <c r="I83" s="801"/>
      <c r="J83" s="874"/>
    </row>
    <row r="84" spans="1:10" ht="13.5" thickBot="1">
      <c r="A84" s="26"/>
      <c r="B84" s="86" t="s">
        <v>549</v>
      </c>
      <c r="C84" s="709"/>
      <c r="D84" s="194">
        <f>D85</f>
        <v>516</v>
      </c>
      <c r="E84" s="247">
        <f aca="true" t="shared" si="19" ref="E84:J84">E85</f>
        <v>516</v>
      </c>
      <c r="F84" s="275">
        <f t="shared" si="19"/>
        <v>516</v>
      </c>
      <c r="G84" s="557">
        <f t="shared" si="19"/>
        <v>0</v>
      </c>
      <c r="H84" s="398">
        <f t="shared" si="19"/>
        <v>0</v>
      </c>
      <c r="I84" s="398">
        <f t="shared" si="19"/>
        <v>0</v>
      </c>
      <c r="J84" s="270">
        <f t="shared" si="19"/>
        <v>0</v>
      </c>
    </row>
    <row r="85" spans="1:10" ht="13.5" thickBot="1">
      <c r="A85" s="110" t="s">
        <v>10</v>
      </c>
      <c r="B85" s="9" t="s">
        <v>53</v>
      </c>
      <c r="C85" s="701"/>
      <c r="D85" s="979">
        <f aca="true" t="shared" si="20" ref="D85:J85">D86+D91</f>
        <v>516</v>
      </c>
      <c r="E85" s="159">
        <f t="shared" si="20"/>
        <v>516</v>
      </c>
      <c r="F85" s="279">
        <f t="shared" si="20"/>
        <v>516</v>
      </c>
      <c r="G85" s="563">
        <f t="shared" si="20"/>
        <v>0</v>
      </c>
      <c r="H85" s="562">
        <f t="shared" si="20"/>
        <v>0</v>
      </c>
      <c r="I85" s="562">
        <f t="shared" si="20"/>
        <v>0</v>
      </c>
      <c r="J85" s="777">
        <f t="shared" si="20"/>
        <v>0</v>
      </c>
    </row>
    <row r="86" spans="1:10" ht="13.5" thickBot="1">
      <c r="A86" s="44"/>
      <c r="B86" s="560" t="s">
        <v>36</v>
      </c>
      <c r="C86" s="711"/>
      <c r="D86" s="195">
        <f>D87+D89</f>
        <v>40</v>
      </c>
      <c r="E86" s="249">
        <f aca="true" t="shared" si="21" ref="E86:J86">E87+E89</f>
        <v>40</v>
      </c>
      <c r="F86" s="293">
        <f t="shared" si="21"/>
        <v>40</v>
      </c>
      <c r="G86" s="559">
        <f t="shared" si="21"/>
        <v>0</v>
      </c>
      <c r="H86" s="333">
        <f t="shared" si="21"/>
        <v>0</v>
      </c>
      <c r="I86" s="333">
        <f t="shared" si="21"/>
        <v>0</v>
      </c>
      <c r="J86" s="236">
        <f t="shared" si="21"/>
        <v>0</v>
      </c>
    </row>
    <row r="87" spans="1:10" ht="12.75">
      <c r="A87" s="113">
        <v>1</v>
      </c>
      <c r="B87" s="40" t="s">
        <v>490</v>
      </c>
      <c r="C87" s="128"/>
      <c r="D87" s="767">
        <v>10</v>
      </c>
      <c r="E87" s="245">
        <f>F87+G87+H87+I87+J87</f>
        <v>10</v>
      </c>
      <c r="F87" s="160">
        <v>10</v>
      </c>
      <c r="G87" s="301"/>
      <c r="H87" s="147"/>
      <c r="I87" s="794"/>
      <c r="J87" s="779"/>
    </row>
    <row r="88" spans="1:10" ht="12.75">
      <c r="A88" s="219">
        <v>2</v>
      </c>
      <c r="B88" s="619" t="s">
        <v>491</v>
      </c>
      <c r="C88" s="128"/>
      <c r="D88" s="407"/>
      <c r="E88" s="245"/>
      <c r="F88" s="157"/>
      <c r="G88" s="302"/>
      <c r="H88" s="142"/>
      <c r="I88" s="795"/>
      <c r="J88" s="526"/>
    </row>
    <row r="89" spans="1:10" ht="12.75">
      <c r="A89" s="28"/>
      <c r="B89" s="40" t="s">
        <v>492</v>
      </c>
      <c r="C89" s="128"/>
      <c r="D89" s="407">
        <v>30</v>
      </c>
      <c r="E89" s="245">
        <f>F89+G89+H89+I89+J89</f>
        <v>30</v>
      </c>
      <c r="F89" s="157">
        <v>30</v>
      </c>
      <c r="G89" s="302"/>
      <c r="H89" s="142"/>
      <c r="I89" s="795"/>
      <c r="J89" s="526"/>
    </row>
    <row r="90" spans="1:10" ht="13.5" thickBot="1">
      <c r="A90" s="561"/>
      <c r="B90" s="620" t="s">
        <v>493</v>
      </c>
      <c r="C90" s="128"/>
      <c r="D90" s="407"/>
      <c r="E90" s="161"/>
      <c r="F90" s="157"/>
      <c r="G90" s="302"/>
      <c r="H90" s="142"/>
      <c r="I90" s="795"/>
      <c r="J90" s="526"/>
    </row>
    <row r="91" spans="1:10" s="87" customFormat="1" ht="13.5" thickBot="1">
      <c r="A91" s="59"/>
      <c r="B91" s="85" t="s">
        <v>32</v>
      </c>
      <c r="C91" s="711"/>
      <c r="D91" s="195">
        <f>D92+D93+D94+D95+D96+D97+D98+D99+D100+D101+D102+D103+D104+D105+D106</f>
        <v>476</v>
      </c>
      <c r="E91" s="249">
        <f aca="true" t="shared" si="22" ref="E91:J91">E92+E93+E94+E95+E96+E97+E98+E99+E100+E101+E102+E103+E104+E105+E106</f>
        <v>476</v>
      </c>
      <c r="F91" s="293">
        <f t="shared" si="22"/>
        <v>476</v>
      </c>
      <c r="G91" s="559">
        <f t="shared" si="22"/>
        <v>0</v>
      </c>
      <c r="H91" s="333">
        <f t="shared" si="22"/>
        <v>0</v>
      </c>
      <c r="I91" s="333">
        <f t="shared" si="22"/>
        <v>0</v>
      </c>
      <c r="J91" s="236">
        <f t="shared" si="22"/>
        <v>0</v>
      </c>
    </row>
    <row r="92" spans="1:10" s="87" customFormat="1" ht="12.75">
      <c r="A92" s="220">
        <v>1</v>
      </c>
      <c r="B92" s="132" t="s">
        <v>156</v>
      </c>
      <c r="C92" s="125"/>
      <c r="D92" s="767">
        <v>19</v>
      </c>
      <c r="E92" s="161">
        <f>F92+G92+H92+I92+J92</f>
        <v>19</v>
      </c>
      <c r="F92" s="245">
        <v>19</v>
      </c>
      <c r="G92" s="160"/>
      <c r="H92" s="160"/>
      <c r="I92" s="802"/>
      <c r="J92" s="767"/>
    </row>
    <row r="93" spans="1:10" s="87" customFormat="1" ht="12.75">
      <c r="A93" s="225">
        <v>2</v>
      </c>
      <c r="B93" s="125" t="s">
        <v>494</v>
      </c>
      <c r="C93" s="125"/>
      <c r="D93" s="767">
        <v>24</v>
      </c>
      <c r="E93" s="161">
        <f aca="true" t="shared" si="23" ref="E93:E106">F93+G93+H93+I93+J93</f>
        <v>24</v>
      </c>
      <c r="F93" s="161">
        <v>24</v>
      </c>
      <c r="G93" s="157"/>
      <c r="H93" s="157"/>
      <c r="I93" s="803"/>
      <c r="J93" s="407"/>
    </row>
    <row r="94" spans="1:10" s="87" customFormat="1" ht="12.75">
      <c r="A94" s="225">
        <v>3</v>
      </c>
      <c r="B94" s="125" t="s">
        <v>495</v>
      </c>
      <c r="C94" s="125"/>
      <c r="D94" s="767">
        <v>165</v>
      </c>
      <c r="E94" s="161">
        <f t="shared" si="23"/>
        <v>165</v>
      </c>
      <c r="F94" s="161">
        <v>165</v>
      </c>
      <c r="G94" s="157"/>
      <c r="H94" s="157"/>
      <c r="I94" s="803"/>
      <c r="J94" s="407"/>
    </row>
    <row r="95" spans="1:10" s="87" customFormat="1" ht="12.75">
      <c r="A95" s="225">
        <v>4</v>
      </c>
      <c r="B95" s="125" t="s">
        <v>496</v>
      </c>
      <c r="C95" s="125"/>
      <c r="D95" s="767">
        <v>25</v>
      </c>
      <c r="E95" s="161">
        <f t="shared" si="23"/>
        <v>25</v>
      </c>
      <c r="F95" s="161">
        <v>25</v>
      </c>
      <c r="G95" s="157"/>
      <c r="H95" s="157"/>
      <c r="I95" s="803"/>
      <c r="J95" s="407"/>
    </row>
    <row r="96" spans="1:10" s="87" customFormat="1" ht="12.75">
      <c r="A96" s="221">
        <v>5</v>
      </c>
      <c r="B96" s="125" t="s">
        <v>497</v>
      </c>
      <c r="C96" s="125"/>
      <c r="D96" s="767">
        <v>16</v>
      </c>
      <c r="E96" s="161">
        <f t="shared" si="23"/>
        <v>16</v>
      </c>
      <c r="F96" s="161">
        <v>16</v>
      </c>
      <c r="G96" s="157"/>
      <c r="H96" s="157"/>
      <c r="I96" s="803"/>
      <c r="J96" s="407"/>
    </row>
    <row r="97" spans="1:10" s="87" customFormat="1" ht="12.75">
      <c r="A97" s="109">
        <v>6</v>
      </c>
      <c r="B97" s="133" t="s">
        <v>498</v>
      </c>
      <c r="C97" s="125"/>
      <c r="D97" s="768">
        <v>16</v>
      </c>
      <c r="E97" s="161">
        <f t="shared" si="23"/>
        <v>16</v>
      </c>
      <c r="F97" s="162">
        <v>16</v>
      </c>
      <c r="G97" s="155"/>
      <c r="H97" s="155"/>
      <c r="I97" s="804"/>
      <c r="J97" s="768"/>
    </row>
    <row r="98" spans="1:10" s="50" customFormat="1" ht="12.75">
      <c r="A98" s="221">
        <v>7</v>
      </c>
      <c r="B98" s="125" t="s">
        <v>499</v>
      </c>
      <c r="C98" s="125"/>
      <c r="D98" s="768">
        <v>95</v>
      </c>
      <c r="E98" s="161">
        <f t="shared" si="23"/>
        <v>95</v>
      </c>
      <c r="F98" s="161">
        <v>95</v>
      </c>
      <c r="G98" s="157"/>
      <c r="H98" s="157"/>
      <c r="I98" s="803"/>
      <c r="J98" s="407"/>
    </row>
    <row r="99" spans="1:10" s="50" customFormat="1" ht="12.75">
      <c r="A99" s="221">
        <v>8</v>
      </c>
      <c r="B99" s="125" t="s">
        <v>500</v>
      </c>
      <c r="C99" s="125"/>
      <c r="D99" s="768">
        <v>8</v>
      </c>
      <c r="E99" s="161">
        <f t="shared" si="23"/>
        <v>8</v>
      </c>
      <c r="F99" s="161">
        <v>8</v>
      </c>
      <c r="G99" s="157"/>
      <c r="H99" s="157"/>
      <c r="I99" s="803"/>
      <c r="J99" s="407"/>
    </row>
    <row r="100" spans="1:10" s="50" customFormat="1" ht="12.75">
      <c r="A100" s="221">
        <v>9</v>
      </c>
      <c r="B100" s="125" t="s">
        <v>501</v>
      </c>
      <c r="C100" s="125"/>
      <c r="D100" s="768">
        <v>45</v>
      </c>
      <c r="E100" s="161">
        <f t="shared" si="23"/>
        <v>45</v>
      </c>
      <c r="F100" s="161">
        <v>45</v>
      </c>
      <c r="G100" s="157"/>
      <c r="H100" s="157"/>
      <c r="I100" s="803"/>
      <c r="J100" s="407"/>
    </row>
    <row r="101" spans="1:10" s="50" customFormat="1" ht="12.75">
      <c r="A101" s="221">
        <v>10</v>
      </c>
      <c r="B101" s="125" t="s">
        <v>502</v>
      </c>
      <c r="C101" s="125"/>
      <c r="D101" s="768">
        <v>15</v>
      </c>
      <c r="E101" s="161">
        <f t="shared" si="23"/>
        <v>15</v>
      </c>
      <c r="F101" s="161">
        <v>15</v>
      </c>
      <c r="G101" s="157"/>
      <c r="H101" s="157"/>
      <c r="I101" s="803"/>
      <c r="J101" s="407"/>
    </row>
    <row r="102" spans="1:10" s="50" customFormat="1" ht="12.75">
      <c r="A102" s="221">
        <v>11</v>
      </c>
      <c r="B102" s="125" t="s">
        <v>503</v>
      </c>
      <c r="C102" s="125"/>
      <c r="D102" s="768">
        <v>20</v>
      </c>
      <c r="E102" s="161">
        <f t="shared" si="23"/>
        <v>20</v>
      </c>
      <c r="F102" s="161">
        <v>20</v>
      </c>
      <c r="G102" s="157"/>
      <c r="H102" s="157"/>
      <c r="I102" s="803"/>
      <c r="J102" s="407"/>
    </row>
    <row r="103" spans="1:10" s="50" customFormat="1" ht="12.75">
      <c r="A103" s="221">
        <v>12</v>
      </c>
      <c r="B103" s="125" t="s">
        <v>504</v>
      </c>
      <c r="C103" s="125"/>
      <c r="D103" s="768">
        <v>6</v>
      </c>
      <c r="E103" s="161">
        <f t="shared" si="23"/>
        <v>6</v>
      </c>
      <c r="F103" s="161">
        <v>6</v>
      </c>
      <c r="G103" s="157"/>
      <c r="H103" s="157"/>
      <c r="I103" s="803"/>
      <c r="J103" s="407"/>
    </row>
    <row r="104" spans="1:10" s="50" customFormat="1" ht="12.75">
      <c r="A104" s="222">
        <v>13</v>
      </c>
      <c r="B104" s="133" t="s">
        <v>505</v>
      </c>
      <c r="C104" s="125"/>
      <c r="D104" s="768">
        <v>10</v>
      </c>
      <c r="E104" s="162">
        <f t="shared" si="23"/>
        <v>10</v>
      </c>
      <c r="F104" s="162">
        <v>10</v>
      </c>
      <c r="G104" s="155"/>
      <c r="H104" s="155"/>
      <c r="I104" s="804"/>
      <c r="J104" s="768"/>
    </row>
    <row r="105" spans="1:10" s="50" customFormat="1" ht="12.75">
      <c r="A105" s="221">
        <v>14</v>
      </c>
      <c r="B105" s="125" t="s">
        <v>506</v>
      </c>
      <c r="C105" s="125"/>
      <c r="D105" s="407">
        <v>6</v>
      </c>
      <c r="E105" s="162">
        <f t="shared" si="23"/>
        <v>6</v>
      </c>
      <c r="F105" s="157">
        <v>6</v>
      </c>
      <c r="G105" s="157"/>
      <c r="H105" s="157"/>
      <c r="I105" s="803"/>
      <c r="J105" s="407"/>
    </row>
    <row r="106" spans="1:10" s="50" customFormat="1" ht="13.5" thickBot="1">
      <c r="A106" s="222">
        <v>15</v>
      </c>
      <c r="B106" s="133" t="s">
        <v>507</v>
      </c>
      <c r="C106" s="125"/>
      <c r="D106" s="768">
        <v>6</v>
      </c>
      <c r="E106" s="162">
        <f t="shared" si="23"/>
        <v>6</v>
      </c>
      <c r="F106" s="155">
        <v>6</v>
      </c>
      <c r="G106" s="155"/>
      <c r="H106" s="155"/>
      <c r="I106" s="804"/>
      <c r="J106" s="768"/>
    </row>
    <row r="107" spans="1:10" ht="13.5" thickBot="1">
      <c r="A107" s="26"/>
      <c r="B107" s="99" t="s">
        <v>550</v>
      </c>
      <c r="C107" s="709"/>
      <c r="D107" s="194">
        <f>D108+D112</f>
        <v>22777.1</v>
      </c>
      <c r="E107" s="247">
        <f aca="true" t="shared" si="24" ref="E107:J107">E108+E112</f>
        <v>3306.1</v>
      </c>
      <c r="F107" s="275">
        <f t="shared" si="24"/>
        <v>3306.1</v>
      </c>
      <c r="G107" s="557">
        <f t="shared" si="24"/>
        <v>0</v>
      </c>
      <c r="H107" s="398">
        <f t="shared" si="24"/>
        <v>0</v>
      </c>
      <c r="I107" s="398">
        <f t="shared" si="24"/>
        <v>0</v>
      </c>
      <c r="J107" s="270">
        <f t="shared" si="24"/>
        <v>0</v>
      </c>
    </row>
    <row r="108" spans="1:10" ht="13.5" thickBot="1">
      <c r="A108" s="44" t="s">
        <v>6</v>
      </c>
      <c r="B108" s="44" t="s">
        <v>7</v>
      </c>
      <c r="C108" s="445"/>
      <c r="D108" s="454">
        <f>D109+D110+D111</f>
        <v>22658.1</v>
      </c>
      <c r="E108" s="250">
        <f aca="true" t="shared" si="25" ref="E108:J108">E109+E110+E111</f>
        <v>3187.1</v>
      </c>
      <c r="F108" s="280">
        <f t="shared" si="25"/>
        <v>3187.1</v>
      </c>
      <c r="G108" s="564">
        <f t="shared" si="25"/>
        <v>0</v>
      </c>
      <c r="H108" s="335">
        <f t="shared" si="25"/>
        <v>0</v>
      </c>
      <c r="I108" s="335">
        <f t="shared" si="25"/>
        <v>0</v>
      </c>
      <c r="J108" s="455">
        <f t="shared" si="25"/>
        <v>0</v>
      </c>
    </row>
    <row r="109" spans="1:14" ht="12.75">
      <c r="A109" s="1086">
        <v>1</v>
      </c>
      <c r="B109" s="22" t="s">
        <v>508</v>
      </c>
      <c r="C109" s="713"/>
      <c r="D109" s="767">
        <v>20621</v>
      </c>
      <c r="E109" s="245">
        <f>F109+G109+H109+I109+J109</f>
        <v>1150</v>
      </c>
      <c r="F109" s="178">
        <v>1150</v>
      </c>
      <c r="G109" s="550"/>
      <c r="H109" s="139"/>
      <c r="I109" s="799"/>
      <c r="J109" s="784"/>
      <c r="K109" s="943" t="s">
        <v>629</v>
      </c>
      <c r="L109" s="943"/>
      <c r="M109" s="943"/>
      <c r="N109" s="1080">
        <v>19971</v>
      </c>
    </row>
    <row r="110" spans="1:10" ht="12.75">
      <c r="A110" s="30">
        <v>2</v>
      </c>
      <c r="B110" s="24" t="s">
        <v>135</v>
      </c>
      <c r="C110" s="713"/>
      <c r="D110" s="1029">
        <v>37.1</v>
      </c>
      <c r="E110" s="161">
        <f>F110+G110+H110+I110+J110</f>
        <v>37.1</v>
      </c>
      <c r="F110" s="265">
        <v>37.1</v>
      </c>
      <c r="G110" s="546"/>
      <c r="H110" s="171"/>
      <c r="I110" s="298"/>
      <c r="J110" s="782"/>
    </row>
    <row r="111" spans="1:10" ht="13.5" thickBot="1">
      <c r="A111" s="120">
        <v>3</v>
      </c>
      <c r="B111" s="116" t="s">
        <v>136</v>
      </c>
      <c r="C111" s="634"/>
      <c r="D111" s="1029">
        <v>2000</v>
      </c>
      <c r="E111" s="161">
        <f>F111+G111+H111+I111+J111</f>
        <v>2000</v>
      </c>
      <c r="F111" s="297">
        <v>2000</v>
      </c>
      <c r="G111" s="544"/>
      <c r="H111" s="141"/>
      <c r="I111" s="591"/>
      <c r="J111" s="781"/>
    </row>
    <row r="112" spans="1:10" ht="13.5" thickBot="1">
      <c r="A112" s="62" t="s">
        <v>10</v>
      </c>
      <c r="B112" s="44" t="s">
        <v>34</v>
      </c>
      <c r="C112" s="445"/>
      <c r="D112" s="1030">
        <f>D113</f>
        <v>119</v>
      </c>
      <c r="E112" s="662">
        <f aca="true" t="shared" si="26" ref="E112:J112">E113</f>
        <v>119</v>
      </c>
      <c r="F112" s="273">
        <f t="shared" si="26"/>
        <v>119</v>
      </c>
      <c r="G112" s="566">
        <f t="shared" si="26"/>
        <v>0</v>
      </c>
      <c r="H112" s="565">
        <f t="shared" si="26"/>
        <v>0</v>
      </c>
      <c r="I112" s="565">
        <f t="shared" si="26"/>
        <v>0</v>
      </c>
      <c r="J112" s="875">
        <f t="shared" si="26"/>
        <v>0</v>
      </c>
    </row>
    <row r="113" spans="1:10" ht="13.5" thickBot="1">
      <c r="A113" s="113">
        <v>1</v>
      </c>
      <c r="B113" s="24" t="s">
        <v>138</v>
      </c>
      <c r="C113" s="713"/>
      <c r="D113" s="1031">
        <v>119</v>
      </c>
      <c r="E113" s="594">
        <f>F113+G113+H113+I113+J113</f>
        <v>119</v>
      </c>
      <c r="F113" s="367">
        <v>119</v>
      </c>
      <c r="G113" s="326"/>
      <c r="H113" s="139"/>
      <c r="I113" s="799"/>
      <c r="J113" s="784"/>
    </row>
    <row r="114" spans="1:10" ht="13.5" thickBot="1">
      <c r="A114" s="114"/>
      <c r="B114" s="22" t="s">
        <v>509</v>
      </c>
      <c r="C114" s="713"/>
      <c r="D114" s="1031"/>
      <c r="E114" s="594"/>
      <c r="F114" s="368"/>
      <c r="G114" s="327"/>
      <c r="H114" s="171"/>
      <c r="I114" s="298"/>
      <c r="J114" s="782"/>
    </row>
    <row r="115" spans="1:10" ht="13.5" thickBot="1">
      <c r="A115" s="26"/>
      <c r="B115" s="86" t="s">
        <v>551</v>
      </c>
      <c r="C115" s="709"/>
      <c r="D115" s="194">
        <f>D116</f>
        <v>1462</v>
      </c>
      <c r="E115" s="247">
        <f aca="true" t="shared" si="27" ref="E115:J115">E116</f>
        <v>512</v>
      </c>
      <c r="F115" s="275">
        <f t="shared" si="27"/>
        <v>512</v>
      </c>
      <c r="G115" s="398">
        <f t="shared" si="27"/>
        <v>0</v>
      </c>
      <c r="H115" s="398">
        <f t="shared" si="27"/>
        <v>0</v>
      </c>
      <c r="I115" s="398">
        <f t="shared" si="27"/>
        <v>0</v>
      </c>
      <c r="J115" s="270">
        <f t="shared" si="27"/>
        <v>0</v>
      </c>
    </row>
    <row r="116" spans="1:10" s="4" customFormat="1" ht="13.5" thickBot="1">
      <c r="A116" s="62" t="s">
        <v>10</v>
      </c>
      <c r="B116" s="44" t="s">
        <v>34</v>
      </c>
      <c r="C116" s="445"/>
      <c r="D116" s="195">
        <f>D117+D118+D119+D120</f>
        <v>1462</v>
      </c>
      <c r="E116" s="249">
        <f aca="true" t="shared" si="28" ref="E116:J116">E117+E118+E119+E120</f>
        <v>512</v>
      </c>
      <c r="F116" s="293">
        <f t="shared" si="28"/>
        <v>512</v>
      </c>
      <c r="G116" s="333">
        <f t="shared" si="28"/>
        <v>0</v>
      </c>
      <c r="H116" s="333">
        <f t="shared" si="28"/>
        <v>0</v>
      </c>
      <c r="I116" s="333">
        <f t="shared" si="28"/>
        <v>0</v>
      </c>
      <c r="J116" s="236">
        <f t="shared" si="28"/>
        <v>0</v>
      </c>
    </row>
    <row r="117" spans="1:10" s="4" customFormat="1" ht="13.5" thickBot="1">
      <c r="A117" s="208">
        <v>1</v>
      </c>
      <c r="B117" s="374" t="s">
        <v>510</v>
      </c>
      <c r="C117" s="125"/>
      <c r="D117" s="1028">
        <v>100</v>
      </c>
      <c r="E117" s="245">
        <f>F117+G117+H117+I117+J117</f>
        <v>100</v>
      </c>
      <c r="F117" s="160">
        <v>100</v>
      </c>
      <c r="G117" s="463"/>
      <c r="H117" s="147"/>
      <c r="I117" s="794"/>
      <c r="J117" s="779"/>
    </row>
    <row r="118" spans="1:10" s="4" customFormat="1" ht="12.75">
      <c r="A118" s="120">
        <v>2</v>
      </c>
      <c r="B118" s="125" t="s">
        <v>137</v>
      </c>
      <c r="C118" s="125"/>
      <c r="D118" s="407">
        <v>1200</v>
      </c>
      <c r="E118" s="161">
        <f>F118+G118+H118+I118+J118</f>
        <v>250</v>
      </c>
      <c r="F118" s="157">
        <v>250</v>
      </c>
      <c r="G118" s="302"/>
      <c r="H118" s="142"/>
      <c r="I118" s="795"/>
      <c r="J118" s="526"/>
    </row>
    <row r="119" spans="1:10" s="4" customFormat="1" ht="12.75">
      <c r="A119" s="120">
        <v>3</v>
      </c>
      <c r="B119" s="272" t="s">
        <v>532</v>
      </c>
      <c r="C119" s="125"/>
      <c r="D119" s="407">
        <v>157</v>
      </c>
      <c r="E119" s="161">
        <f>F119+G119+H119+I119+J119</f>
        <v>157</v>
      </c>
      <c r="F119" s="157">
        <v>157</v>
      </c>
      <c r="G119" s="302"/>
      <c r="H119" s="142"/>
      <c r="I119" s="795"/>
      <c r="J119" s="526"/>
    </row>
    <row r="120" spans="1:10" s="4" customFormat="1" ht="13.5" thickBot="1">
      <c r="A120" s="29">
        <v>4</v>
      </c>
      <c r="B120" s="125" t="s">
        <v>543</v>
      </c>
      <c r="C120" s="125"/>
      <c r="D120" s="979">
        <v>5</v>
      </c>
      <c r="E120" s="161">
        <f>F120+G120+H120+I120+J120</f>
        <v>5</v>
      </c>
      <c r="F120" s="157">
        <v>5</v>
      </c>
      <c r="G120" s="575"/>
      <c r="H120" s="202"/>
      <c r="I120" s="202"/>
      <c r="J120" s="777"/>
    </row>
    <row r="121" spans="1:10" ht="13.5" thickBot="1">
      <c r="A121" s="26"/>
      <c r="B121" s="573" t="s">
        <v>552</v>
      </c>
      <c r="C121" s="709"/>
      <c r="D121" s="194">
        <f>D122</f>
        <v>75</v>
      </c>
      <c r="E121" s="247">
        <f aca="true" t="shared" si="29" ref="E121:J121">E122</f>
        <v>32.53</v>
      </c>
      <c r="F121" s="589">
        <f t="shared" si="29"/>
        <v>32.53</v>
      </c>
      <c r="G121" s="557">
        <f t="shared" si="29"/>
        <v>0</v>
      </c>
      <c r="H121" s="398">
        <f t="shared" si="29"/>
        <v>0</v>
      </c>
      <c r="I121" s="398">
        <f t="shared" si="29"/>
        <v>0</v>
      </c>
      <c r="J121" s="270">
        <f t="shared" si="29"/>
        <v>0</v>
      </c>
    </row>
    <row r="122" spans="1:10" ht="13.5" thickBot="1">
      <c r="A122" s="115" t="s">
        <v>10</v>
      </c>
      <c r="B122" s="64" t="s">
        <v>34</v>
      </c>
      <c r="C122" s="445"/>
      <c r="D122" s="1028">
        <f>D123+D124</f>
        <v>75</v>
      </c>
      <c r="E122" s="245">
        <f>F122+G122+H122+I122+J122</f>
        <v>32.53</v>
      </c>
      <c r="F122" s="578">
        <f>F123+F124</f>
        <v>32.53</v>
      </c>
      <c r="G122" s="579">
        <f>G124</f>
        <v>0</v>
      </c>
      <c r="H122" s="580">
        <f>H124</f>
        <v>0</v>
      </c>
      <c r="I122" s="805">
        <f>I124</f>
        <v>0</v>
      </c>
      <c r="J122" s="876">
        <f>J124</f>
        <v>0</v>
      </c>
    </row>
    <row r="123" spans="1:10" ht="12.75">
      <c r="A123" s="121">
        <v>1</v>
      </c>
      <c r="B123" s="129" t="s">
        <v>139</v>
      </c>
      <c r="C123" s="372"/>
      <c r="D123" s="767">
        <v>15</v>
      </c>
      <c r="E123" s="161">
        <f>F123+G123+H123+I123+J123</f>
        <v>15</v>
      </c>
      <c r="F123" s="245">
        <v>15</v>
      </c>
      <c r="G123" s="301"/>
      <c r="H123" s="147"/>
      <c r="I123" s="794"/>
      <c r="J123" s="877"/>
    </row>
    <row r="124" spans="1:10" ht="13.5" thickBot="1">
      <c r="A124" s="112">
        <v>2</v>
      </c>
      <c r="B124" s="124" t="s">
        <v>140</v>
      </c>
      <c r="C124" s="372"/>
      <c r="D124" s="979">
        <v>60</v>
      </c>
      <c r="E124" s="162">
        <f>F124+G124+H124+I124+J124</f>
        <v>17.53</v>
      </c>
      <c r="F124" s="162">
        <v>17.53</v>
      </c>
      <c r="G124" s="303">
        <v>0</v>
      </c>
      <c r="H124" s="154">
        <v>0</v>
      </c>
      <c r="I124" s="796">
        <v>0</v>
      </c>
      <c r="J124" s="282">
        <v>0</v>
      </c>
    </row>
    <row r="125" spans="1:10" s="87" customFormat="1" ht="13.5" thickBot="1">
      <c r="A125" s="574"/>
      <c r="B125" s="570" t="s">
        <v>511</v>
      </c>
      <c r="C125" s="709"/>
      <c r="D125" s="1032">
        <f>D127+D131</f>
        <v>377182</v>
      </c>
      <c r="E125" s="663">
        <f aca="true" t="shared" si="30" ref="E125:J125">E127+E131</f>
        <v>131264</v>
      </c>
      <c r="F125" s="180">
        <f t="shared" si="30"/>
        <v>3167</v>
      </c>
      <c r="G125" s="180">
        <f t="shared" si="30"/>
        <v>52398</v>
      </c>
      <c r="H125" s="180">
        <f t="shared" si="30"/>
        <v>75699</v>
      </c>
      <c r="I125" s="520">
        <f t="shared" si="30"/>
        <v>0</v>
      </c>
      <c r="J125" s="878">
        <f t="shared" si="30"/>
        <v>0</v>
      </c>
    </row>
    <row r="126" spans="1:10" s="96" customFormat="1" ht="13.5" thickBot="1">
      <c r="A126" s="44" t="s">
        <v>8</v>
      </c>
      <c r="B126" s="592" t="s">
        <v>21</v>
      </c>
      <c r="C126" s="714"/>
      <c r="D126" s="195">
        <f>D127+D131</f>
        <v>377182</v>
      </c>
      <c r="E126" s="661">
        <f aca="true" t="shared" si="31" ref="E126:J126">E127+E131</f>
        <v>131264</v>
      </c>
      <c r="F126" s="152">
        <f t="shared" si="31"/>
        <v>3167</v>
      </c>
      <c r="G126" s="152">
        <f t="shared" si="31"/>
        <v>52398</v>
      </c>
      <c r="H126" s="152">
        <f t="shared" si="31"/>
        <v>75699</v>
      </c>
      <c r="I126" s="332">
        <f t="shared" si="31"/>
        <v>0</v>
      </c>
      <c r="J126" s="236">
        <f t="shared" si="31"/>
        <v>0</v>
      </c>
    </row>
    <row r="127" spans="1:10" s="96" customFormat="1" ht="13.5" thickBot="1">
      <c r="A127" s="576"/>
      <c r="B127" s="577" t="s">
        <v>530</v>
      </c>
      <c r="C127" s="715"/>
      <c r="D127" s="195">
        <f>D129</f>
        <v>184663</v>
      </c>
      <c r="E127" s="661">
        <f aca="true" t="shared" si="32" ref="E127:J127">E129</f>
        <v>61912</v>
      </c>
      <c r="F127" s="152">
        <f t="shared" si="32"/>
        <v>1500</v>
      </c>
      <c r="G127" s="152">
        <f t="shared" si="32"/>
        <v>52398</v>
      </c>
      <c r="H127" s="152">
        <f t="shared" si="32"/>
        <v>8014</v>
      </c>
      <c r="I127" s="332">
        <f t="shared" si="32"/>
        <v>0</v>
      </c>
      <c r="J127" s="236">
        <f t="shared" si="32"/>
        <v>0</v>
      </c>
    </row>
    <row r="128" spans="1:10" s="87" customFormat="1" ht="12.75">
      <c r="A128" s="205">
        <v>1</v>
      </c>
      <c r="B128" s="636" t="s">
        <v>150</v>
      </c>
      <c r="C128" s="716"/>
      <c r="D128" s="767"/>
      <c r="E128" s="245"/>
      <c r="F128" s="160"/>
      <c r="G128" s="301"/>
      <c r="H128" s="147"/>
      <c r="I128" s="794"/>
      <c r="J128" s="774"/>
    </row>
    <row r="129" spans="1:10" s="87" customFormat="1" ht="12.75">
      <c r="A129" s="205"/>
      <c r="B129" s="636" t="s">
        <v>151</v>
      </c>
      <c r="C129" s="716"/>
      <c r="D129" s="407">
        <v>184663</v>
      </c>
      <c r="E129" s="161">
        <f>F129+G129+H129+I129+J129</f>
        <v>61912</v>
      </c>
      <c r="F129" s="157">
        <v>1500</v>
      </c>
      <c r="G129" s="157">
        <v>52398</v>
      </c>
      <c r="H129" s="142">
        <v>8014</v>
      </c>
      <c r="I129" s="795"/>
      <c r="J129" s="410"/>
    </row>
    <row r="130" spans="1:10" s="87" customFormat="1" ht="13.5" thickBot="1">
      <c r="A130" s="205"/>
      <c r="B130" s="636" t="s">
        <v>531</v>
      </c>
      <c r="C130" s="716"/>
      <c r="D130" s="768"/>
      <c r="E130" s="162"/>
      <c r="F130" s="155"/>
      <c r="G130" s="303"/>
      <c r="H130" s="154"/>
      <c r="I130" s="796"/>
      <c r="J130" s="410"/>
    </row>
    <row r="131" spans="1:10" s="87" customFormat="1" ht="13.5" thickBot="1">
      <c r="A131" s="576"/>
      <c r="B131" s="577" t="s">
        <v>533</v>
      </c>
      <c r="C131" s="715"/>
      <c r="D131" s="195">
        <f>D133+D135+D137+D139+D141+D143+D145</f>
        <v>192519</v>
      </c>
      <c r="E131" s="661">
        <f>E133+E135+E137+E139+E141+E143+E145</f>
        <v>69352</v>
      </c>
      <c r="F131" s="152">
        <f>F133+F135+F137+F139+F141+F143+F145</f>
        <v>1667</v>
      </c>
      <c r="G131" s="146">
        <f>G133+G135+G137+G139+G141+G143+G145</f>
        <v>0</v>
      </c>
      <c r="H131" s="152">
        <f>H133+H135+H137+H139+H141+H143+H145</f>
        <v>67685</v>
      </c>
      <c r="I131" s="332"/>
      <c r="J131" s="236"/>
    </row>
    <row r="132" spans="1:10" s="87" customFormat="1" ht="12.75">
      <c r="A132" s="208">
        <v>1</v>
      </c>
      <c r="B132" s="56" t="s">
        <v>534</v>
      </c>
      <c r="C132" s="372"/>
      <c r="D132" s="767"/>
      <c r="E132" s="245"/>
      <c r="F132" s="160"/>
      <c r="G132" s="301"/>
      <c r="H132" s="147"/>
      <c r="I132" s="794"/>
      <c r="J132" s="410"/>
    </row>
    <row r="133" spans="1:10" s="87" customFormat="1" ht="12.75">
      <c r="A133" s="208"/>
      <c r="B133" s="56" t="s">
        <v>535</v>
      </c>
      <c r="C133" s="372"/>
      <c r="D133" s="407">
        <v>16136</v>
      </c>
      <c r="E133" s="161">
        <f>F133+G133+H133+I133+J133</f>
        <v>5677</v>
      </c>
      <c r="F133" s="157">
        <v>53</v>
      </c>
      <c r="G133" s="302"/>
      <c r="H133" s="142">
        <v>5624</v>
      </c>
      <c r="I133" s="795"/>
      <c r="J133" s="410"/>
    </row>
    <row r="134" spans="1:10" s="87" customFormat="1" ht="12.75">
      <c r="A134" s="208"/>
      <c r="B134" s="56" t="s">
        <v>536</v>
      </c>
      <c r="C134" s="372"/>
      <c r="D134" s="407"/>
      <c r="E134" s="161"/>
      <c r="F134" s="157"/>
      <c r="G134" s="302"/>
      <c r="H134" s="142"/>
      <c r="I134" s="795"/>
      <c r="J134" s="410"/>
    </row>
    <row r="135" spans="1:10" s="87" customFormat="1" ht="12.75">
      <c r="A135" s="122">
        <v>2</v>
      </c>
      <c r="B135" s="124" t="s">
        <v>537</v>
      </c>
      <c r="C135" s="372"/>
      <c r="D135" s="407">
        <v>16174</v>
      </c>
      <c r="E135" s="161">
        <f aca="true" t="shared" si="33" ref="E135:E145">F135+G135+H135+I135+J135</f>
        <v>7331</v>
      </c>
      <c r="F135" s="157">
        <v>76</v>
      </c>
      <c r="G135" s="302"/>
      <c r="H135" s="142">
        <v>7255</v>
      </c>
      <c r="I135" s="795"/>
      <c r="J135" s="410"/>
    </row>
    <row r="136" spans="1:10" s="87" customFormat="1" ht="12.75">
      <c r="A136" s="208"/>
      <c r="B136" s="56" t="s">
        <v>238</v>
      </c>
      <c r="C136" s="372"/>
      <c r="D136" s="407"/>
      <c r="E136" s="161"/>
      <c r="F136" s="157"/>
      <c r="G136" s="302"/>
      <c r="H136" s="142"/>
      <c r="I136" s="795"/>
      <c r="J136" s="410"/>
    </row>
    <row r="137" spans="1:10" s="87" customFormat="1" ht="12.75">
      <c r="A137" s="122">
        <v>3</v>
      </c>
      <c r="B137" s="124" t="s">
        <v>538</v>
      </c>
      <c r="C137" s="372"/>
      <c r="D137" s="407">
        <v>5154</v>
      </c>
      <c r="E137" s="161">
        <f t="shared" si="33"/>
        <v>1955</v>
      </c>
      <c r="F137" s="157">
        <v>11</v>
      </c>
      <c r="G137" s="302"/>
      <c r="H137" s="142">
        <v>1944</v>
      </c>
      <c r="I137" s="795"/>
      <c r="J137" s="410"/>
    </row>
    <row r="138" spans="1:10" s="87" customFormat="1" ht="12.75">
      <c r="A138" s="208"/>
      <c r="B138" s="56" t="s">
        <v>238</v>
      </c>
      <c r="C138" s="372"/>
      <c r="D138" s="407"/>
      <c r="E138" s="161"/>
      <c r="F138" s="157"/>
      <c r="G138" s="302"/>
      <c r="H138" s="142"/>
      <c r="I138" s="795"/>
      <c r="J138" s="410"/>
    </row>
    <row r="139" spans="1:10" s="87" customFormat="1" ht="12.75">
      <c r="A139" s="122">
        <v>4</v>
      </c>
      <c r="B139" s="124" t="s">
        <v>539</v>
      </c>
      <c r="C139" s="372"/>
      <c r="D139" s="407">
        <v>62994</v>
      </c>
      <c r="E139" s="161">
        <f t="shared" si="33"/>
        <v>22787</v>
      </c>
      <c r="F139" s="157">
        <v>947</v>
      </c>
      <c r="G139" s="302"/>
      <c r="H139" s="157">
        <v>21840</v>
      </c>
      <c r="I139" s="795"/>
      <c r="J139" s="410"/>
    </row>
    <row r="140" spans="1:10" s="87" customFormat="1" ht="12.75">
      <c r="A140" s="208"/>
      <c r="B140" s="56" t="s">
        <v>238</v>
      </c>
      <c r="C140" s="372"/>
      <c r="D140" s="407"/>
      <c r="E140" s="161"/>
      <c r="F140" s="157"/>
      <c r="G140" s="302"/>
      <c r="H140" s="142"/>
      <c r="I140" s="795"/>
      <c r="J140" s="410"/>
    </row>
    <row r="141" spans="1:10" s="87" customFormat="1" ht="12.75">
      <c r="A141" s="122">
        <v>5</v>
      </c>
      <c r="B141" s="124" t="s">
        <v>540</v>
      </c>
      <c r="C141" s="372"/>
      <c r="D141" s="407">
        <v>33885</v>
      </c>
      <c r="E141" s="161">
        <f t="shared" si="33"/>
        <v>12156</v>
      </c>
      <c r="F141" s="157">
        <v>195</v>
      </c>
      <c r="G141" s="302"/>
      <c r="H141" s="157">
        <v>11961</v>
      </c>
      <c r="I141" s="795"/>
      <c r="J141" s="410"/>
    </row>
    <row r="142" spans="1:10" s="87" customFormat="1" ht="12.75">
      <c r="A142" s="208"/>
      <c r="B142" s="56" t="s">
        <v>238</v>
      </c>
      <c r="C142" s="372"/>
      <c r="D142" s="407"/>
      <c r="E142" s="161"/>
      <c r="F142" s="157"/>
      <c r="G142" s="302"/>
      <c r="H142" s="157"/>
      <c r="I142" s="795"/>
      <c r="J142" s="410"/>
    </row>
    <row r="143" spans="1:10" s="87" customFormat="1" ht="12.75">
      <c r="A143" s="122">
        <v>6</v>
      </c>
      <c r="B143" s="124" t="s">
        <v>541</v>
      </c>
      <c r="C143" s="372"/>
      <c r="D143" s="407">
        <v>33244</v>
      </c>
      <c r="E143" s="161">
        <f t="shared" si="33"/>
        <v>11896</v>
      </c>
      <c r="F143" s="157">
        <v>205</v>
      </c>
      <c r="G143" s="302"/>
      <c r="H143" s="157">
        <v>11691</v>
      </c>
      <c r="I143" s="795"/>
      <c r="J143" s="410"/>
    </row>
    <row r="144" spans="1:10" s="87" customFormat="1" ht="12.75">
      <c r="A144" s="208"/>
      <c r="B144" s="56" t="s">
        <v>238</v>
      </c>
      <c r="C144" s="372"/>
      <c r="D144" s="407"/>
      <c r="E144" s="161"/>
      <c r="F144" s="157"/>
      <c r="G144" s="302"/>
      <c r="H144" s="157"/>
      <c r="I144" s="795"/>
      <c r="J144" s="410"/>
    </row>
    <row r="145" spans="1:10" s="50" customFormat="1" ht="12.75">
      <c r="A145" s="122">
        <v>7</v>
      </c>
      <c r="B145" s="124" t="s">
        <v>542</v>
      </c>
      <c r="C145" s="372"/>
      <c r="D145" s="407">
        <v>24932</v>
      </c>
      <c r="E145" s="161">
        <f t="shared" si="33"/>
        <v>7550</v>
      </c>
      <c r="F145" s="157">
        <v>180</v>
      </c>
      <c r="G145" s="302"/>
      <c r="H145" s="157">
        <v>7370</v>
      </c>
      <c r="I145" s="795"/>
      <c r="J145" s="410"/>
    </row>
    <row r="146" spans="1:10" s="50" customFormat="1" ht="13.5" thickBot="1">
      <c r="A146" s="123"/>
      <c r="B146" s="129" t="s">
        <v>238</v>
      </c>
      <c r="C146" s="372"/>
      <c r="D146" s="407"/>
      <c r="E146" s="161"/>
      <c r="F146" s="157"/>
      <c r="G146" s="302"/>
      <c r="H146" s="157"/>
      <c r="I146" s="795"/>
      <c r="J146" s="410"/>
    </row>
    <row r="147" spans="1:10" ht="13.5" thickBot="1">
      <c r="A147" s="31" t="s">
        <v>14</v>
      </c>
      <c r="B147" s="47" t="s">
        <v>553</v>
      </c>
      <c r="C147" s="628"/>
      <c r="D147" s="412">
        <f>D148</f>
        <v>0</v>
      </c>
      <c r="E147" s="758">
        <f aca="true" t="shared" si="34" ref="E147:J147">E148</f>
        <v>104</v>
      </c>
      <c r="F147" s="405">
        <f t="shared" si="34"/>
        <v>104</v>
      </c>
      <c r="G147" s="411">
        <f t="shared" si="34"/>
        <v>0</v>
      </c>
      <c r="H147" s="412">
        <f t="shared" si="34"/>
        <v>0</v>
      </c>
      <c r="I147" s="806">
        <f t="shared" si="34"/>
        <v>0</v>
      </c>
      <c r="J147" s="412">
        <f t="shared" si="34"/>
        <v>0</v>
      </c>
    </row>
    <row r="148" spans="1:10" ht="13.5" thickBot="1">
      <c r="A148" s="90" t="s">
        <v>10</v>
      </c>
      <c r="B148" s="30" t="s">
        <v>34</v>
      </c>
      <c r="C148" s="717"/>
      <c r="D148" s="410">
        <f>D149</f>
        <v>0</v>
      </c>
      <c r="E148" s="667">
        <f aca="true" t="shared" si="35" ref="E148:J148">E149</f>
        <v>104</v>
      </c>
      <c r="F148" s="406">
        <f t="shared" si="35"/>
        <v>104</v>
      </c>
      <c r="G148" s="409">
        <f t="shared" si="35"/>
        <v>0</v>
      </c>
      <c r="H148" s="410">
        <f t="shared" si="35"/>
        <v>0</v>
      </c>
      <c r="I148" s="583">
        <f t="shared" si="35"/>
        <v>0</v>
      </c>
      <c r="J148" s="410">
        <f t="shared" si="35"/>
        <v>0</v>
      </c>
    </row>
    <row r="149" spans="1:10" ht="13.5" thickBot="1">
      <c r="A149" s="216"/>
      <c r="B149" s="215" t="s">
        <v>32</v>
      </c>
      <c r="C149" s="711"/>
      <c r="D149" s="410">
        <f>D150+D151</f>
        <v>0</v>
      </c>
      <c r="E149" s="667">
        <f aca="true" t="shared" si="36" ref="E149:J149">E150+E151</f>
        <v>104</v>
      </c>
      <c r="F149" s="406">
        <f t="shared" si="36"/>
        <v>104</v>
      </c>
      <c r="G149" s="409">
        <f t="shared" si="36"/>
        <v>0</v>
      </c>
      <c r="H149" s="410">
        <f t="shared" si="36"/>
        <v>0</v>
      </c>
      <c r="I149" s="583">
        <f t="shared" si="36"/>
        <v>0</v>
      </c>
      <c r="J149" s="410">
        <f t="shared" si="36"/>
        <v>0</v>
      </c>
    </row>
    <row r="150" spans="1:10" ht="12.75">
      <c r="A150" s="204">
        <v>1</v>
      </c>
      <c r="B150" s="22" t="s">
        <v>210</v>
      </c>
      <c r="C150" s="713"/>
      <c r="D150" s="407"/>
      <c r="E150" s="253">
        <f>F150+G150+H150+I150+J150</f>
        <v>84</v>
      </c>
      <c r="F150" s="160">
        <v>84</v>
      </c>
      <c r="G150" s="305"/>
      <c r="H150" s="117"/>
      <c r="I150" s="568"/>
      <c r="J150" s="877"/>
    </row>
    <row r="151" spans="1:10" ht="13.5" thickBot="1">
      <c r="A151" s="201">
        <v>3</v>
      </c>
      <c r="B151" s="77" t="s">
        <v>211</v>
      </c>
      <c r="C151" s="713"/>
      <c r="D151" s="766"/>
      <c r="E151" s="181">
        <f>F151+G151+H151+I151+J151</f>
        <v>20</v>
      </c>
      <c r="F151" s="138">
        <v>20</v>
      </c>
      <c r="G151" s="307"/>
      <c r="H151" s="137"/>
      <c r="I151" s="807"/>
      <c r="J151" s="879"/>
    </row>
    <row r="152" spans="1:10" ht="13.5" thickBot="1">
      <c r="A152" s="32" t="s">
        <v>29</v>
      </c>
      <c r="B152" s="88" t="s">
        <v>554</v>
      </c>
      <c r="C152" s="718">
        <f>C154</f>
        <v>117.86000000000001</v>
      </c>
      <c r="D152" s="200">
        <f>D153+D154+D178</f>
        <v>1028.8600000000001</v>
      </c>
      <c r="E152" s="295">
        <f>F152+G152+H152+I152+J152</f>
        <v>962.8599999999999</v>
      </c>
      <c r="F152" s="200">
        <f>F153+F154</f>
        <v>911.65</v>
      </c>
      <c r="G152" s="200">
        <f>G153+G154</f>
        <v>43.53</v>
      </c>
      <c r="H152" s="200">
        <f>H153+H154</f>
        <v>7.68</v>
      </c>
      <c r="I152" s="808">
        <f>I153+I154</f>
        <v>0</v>
      </c>
      <c r="J152" s="271">
        <f>J153+J154</f>
        <v>0</v>
      </c>
    </row>
    <row r="153" spans="1:10" ht="13.5" thickBot="1">
      <c r="A153" s="462" t="s">
        <v>8</v>
      </c>
      <c r="B153" s="75" t="s">
        <v>9</v>
      </c>
      <c r="C153" s="717"/>
      <c r="D153" s="767">
        <f aca="true" t="shared" si="37" ref="D153:J153">D165</f>
        <v>240</v>
      </c>
      <c r="E153" s="245">
        <f t="shared" si="37"/>
        <v>224</v>
      </c>
      <c r="F153" s="160">
        <f t="shared" si="37"/>
        <v>224</v>
      </c>
      <c r="G153" s="147">
        <f t="shared" si="37"/>
        <v>0</v>
      </c>
      <c r="H153" s="147">
        <f t="shared" si="37"/>
        <v>0</v>
      </c>
      <c r="I153" s="794">
        <f t="shared" si="37"/>
        <v>0</v>
      </c>
      <c r="J153" s="779">
        <f t="shared" si="37"/>
        <v>0</v>
      </c>
    </row>
    <row r="154" spans="1:10" ht="13.5" thickBot="1">
      <c r="A154" s="45" t="s">
        <v>10</v>
      </c>
      <c r="B154" s="30" t="s">
        <v>38</v>
      </c>
      <c r="C154" s="719">
        <f>C178</f>
        <v>117.86000000000001</v>
      </c>
      <c r="D154" s="768">
        <v>671</v>
      </c>
      <c r="E154" s="162">
        <f>F154+G154+H154+I154+J154</f>
        <v>738.8599999999999</v>
      </c>
      <c r="F154" s="155">
        <f>F155+F169+F174+F178</f>
        <v>687.65</v>
      </c>
      <c r="G154" s="155">
        <f>G155+G169+G174+G178</f>
        <v>43.53</v>
      </c>
      <c r="H154" s="155">
        <f>H155+H169+H174+H178</f>
        <v>7.68</v>
      </c>
      <c r="I154" s="796">
        <f>I155+I169+I174+I178</f>
        <v>0</v>
      </c>
      <c r="J154" s="868">
        <f>J155+J169+J174+J178</f>
        <v>0</v>
      </c>
    </row>
    <row r="155" spans="1:10" ht="13.5" thickBot="1">
      <c r="A155" s="687"/>
      <c r="B155" s="689" t="s">
        <v>55</v>
      </c>
      <c r="C155" s="720"/>
      <c r="D155" s="195">
        <f>D156+D161</f>
        <v>361</v>
      </c>
      <c r="E155" s="665">
        <f>E156+E161</f>
        <v>361</v>
      </c>
      <c r="F155" s="195">
        <f>F156+F161</f>
        <v>361</v>
      </c>
      <c r="G155" s="695"/>
      <c r="H155" s="695"/>
      <c r="I155" s="809"/>
      <c r="J155" s="695"/>
    </row>
    <row r="156" spans="1:10" ht="13.5" thickBot="1">
      <c r="A156" s="44" t="s">
        <v>10</v>
      </c>
      <c r="B156" s="82" t="s">
        <v>257</v>
      </c>
      <c r="C156" s="721"/>
      <c r="D156" s="692">
        <f>D157+D159</f>
        <v>354</v>
      </c>
      <c r="E156" s="691">
        <f aca="true" t="shared" si="38" ref="E156:J156">E157+E159</f>
        <v>354</v>
      </c>
      <c r="F156" s="692">
        <f t="shared" si="38"/>
        <v>354</v>
      </c>
      <c r="G156" s="693"/>
      <c r="H156" s="694">
        <f t="shared" si="38"/>
        <v>0</v>
      </c>
      <c r="I156" s="581">
        <f t="shared" si="38"/>
        <v>0</v>
      </c>
      <c r="J156" s="694">
        <f t="shared" si="38"/>
        <v>0</v>
      </c>
    </row>
    <row r="157" spans="1:10" ht="12.75">
      <c r="A157" s="113">
        <v>1</v>
      </c>
      <c r="B157" s="40" t="s">
        <v>258</v>
      </c>
      <c r="C157" s="128"/>
      <c r="D157" s="769">
        <v>104</v>
      </c>
      <c r="E157" s="178">
        <f>F157+G157+H157+I157+J157</f>
        <v>104</v>
      </c>
      <c r="F157" s="139">
        <v>104</v>
      </c>
      <c r="G157" s="325"/>
      <c r="H157" s="139"/>
      <c r="I157" s="281"/>
      <c r="J157" s="769"/>
    </row>
    <row r="158" spans="1:10" ht="12.75">
      <c r="A158" s="114"/>
      <c r="B158" s="620" t="s">
        <v>259</v>
      </c>
      <c r="C158" s="128"/>
      <c r="D158" s="766"/>
      <c r="E158" s="265"/>
      <c r="F158" s="138"/>
      <c r="G158" s="313"/>
      <c r="H158" s="138"/>
      <c r="I158" s="291"/>
      <c r="J158" s="766"/>
    </row>
    <row r="159" spans="1:10" ht="12.75">
      <c r="A159" s="452">
        <v>2</v>
      </c>
      <c r="B159" s="453" t="s">
        <v>260</v>
      </c>
      <c r="C159" s="128"/>
      <c r="D159" s="406">
        <v>250</v>
      </c>
      <c r="E159" s="265">
        <f>F159+G159+H159+I159+J159</f>
        <v>250</v>
      </c>
      <c r="F159" s="171">
        <v>250</v>
      </c>
      <c r="G159" s="312"/>
      <c r="H159" s="171"/>
      <c r="I159" s="810"/>
      <c r="J159" s="406"/>
    </row>
    <row r="160" spans="1:10" ht="13.5" thickBot="1">
      <c r="A160" s="452"/>
      <c r="B160" s="453" t="s">
        <v>231</v>
      </c>
      <c r="C160" s="128"/>
      <c r="D160" s="766"/>
      <c r="E160" s="294"/>
      <c r="F160" s="138"/>
      <c r="G160" s="313"/>
      <c r="H160" s="138"/>
      <c r="I160" s="291"/>
      <c r="J160" s="766"/>
    </row>
    <row r="161" spans="1:10" ht="13.5" thickBot="1">
      <c r="A161" s="62" t="s">
        <v>10</v>
      </c>
      <c r="B161" s="233" t="s">
        <v>32</v>
      </c>
      <c r="C161" s="708"/>
      <c r="D161" s="454">
        <f>D162+D163</f>
        <v>7</v>
      </c>
      <c r="E161" s="664">
        <f aca="true" t="shared" si="39" ref="E161:J161">E162+E163</f>
        <v>7</v>
      </c>
      <c r="F161" s="454">
        <f t="shared" si="39"/>
        <v>7</v>
      </c>
      <c r="G161" s="456">
        <f t="shared" si="39"/>
        <v>0</v>
      </c>
      <c r="H161" s="455">
        <f t="shared" si="39"/>
        <v>0</v>
      </c>
      <c r="I161" s="335">
        <f t="shared" si="39"/>
        <v>0</v>
      </c>
      <c r="J161" s="455">
        <f t="shared" si="39"/>
        <v>0</v>
      </c>
    </row>
    <row r="162" spans="1:10" ht="12.75">
      <c r="A162" s="113">
        <v>1</v>
      </c>
      <c r="B162" s="40" t="s">
        <v>261</v>
      </c>
      <c r="C162" s="128"/>
      <c r="D162" s="770">
        <v>4</v>
      </c>
      <c r="E162" s="373">
        <f>F162+G162+H162+I162+J162</f>
        <v>4</v>
      </c>
      <c r="F162" s="141">
        <v>4</v>
      </c>
      <c r="G162" s="447"/>
      <c r="H162" s="141"/>
      <c r="I162" s="811"/>
      <c r="J162" s="770"/>
    </row>
    <row r="163" spans="1:10" s="87" customFormat="1" ht="13.5" thickBot="1">
      <c r="A163" s="201">
        <v>2</v>
      </c>
      <c r="B163" s="619" t="s">
        <v>262</v>
      </c>
      <c r="C163" s="619"/>
      <c r="D163" s="766">
        <v>3</v>
      </c>
      <c r="E163" s="373">
        <f>F163+G163+H163+I163+J163</f>
        <v>3</v>
      </c>
      <c r="F163" s="138">
        <v>3</v>
      </c>
      <c r="G163" s="313"/>
      <c r="H163" s="138"/>
      <c r="I163" s="291"/>
      <c r="J163" s="766"/>
    </row>
    <row r="164" spans="1:10" ht="13.5" thickBot="1">
      <c r="A164" s="688"/>
      <c r="B164" s="689" t="s">
        <v>56</v>
      </c>
      <c r="C164" s="720"/>
      <c r="D164" s="195">
        <f>D165+D169+D174</f>
        <v>500</v>
      </c>
      <c r="E164" s="661">
        <f>F164+G164+H164+I164+J164</f>
        <v>601.8599999999999</v>
      </c>
      <c r="F164" s="152">
        <f>F165+F169+F174+F178</f>
        <v>550.65</v>
      </c>
      <c r="G164" s="152">
        <f>G165+G169+G174+G178</f>
        <v>43.53</v>
      </c>
      <c r="H164" s="152">
        <f>H165+H169+H174+H178</f>
        <v>7.68</v>
      </c>
      <c r="I164" s="332">
        <f>I165+I169+I174+I178</f>
        <v>0</v>
      </c>
      <c r="J164" s="236">
        <f>J165+J169+J174+J178</f>
        <v>0</v>
      </c>
    </row>
    <row r="165" spans="1:10" ht="13.5" thickBot="1">
      <c r="A165" s="37" t="s">
        <v>8</v>
      </c>
      <c r="B165" s="44" t="s">
        <v>9</v>
      </c>
      <c r="C165" s="722"/>
      <c r="D165" s="1028">
        <f>D167</f>
        <v>240</v>
      </c>
      <c r="E165" s="690">
        <f aca="true" t="shared" si="40" ref="E165:J165">E167</f>
        <v>224</v>
      </c>
      <c r="F165" s="383">
        <f t="shared" si="40"/>
        <v>224</v>
      </c>
      <c r="G165" s="541">
        <f t="shared" si="40"/>
        <v>0</v>
      </c>
      <c r="H165" s="518">
        <f t="shared" si="40"/>
        <v>0</v>
      </c>
      <c r="I165" s="519">
        <f t="shared" si="40"/>
        <v>0</v>
      </c>
      <c r="J165" s="872">
        <f t="shared" si="40"/>
        <v>0</v>
      </c>
    </row>
    <row r="166" spans="1:10" ht="12.75">
      <c r="A166" s="205">
        <v>1</v>
      </c>
      <c r="B166" s="40" t="s">
        <v>263</v>
      </c>
      <c r="C166" s="128"/>
      <c r="D166" s="767"/>
      <c r="E166" s="245"/>
      <c r="F166" s="160"/>
      <c r="G166" s="301"/>
      <c r="H166" s="147"/>
      <c r="I166" s="794"/>
      <c r="J166" s="779"/>
    </row>
    <row r="167" spans="1:10" ht="12.75">
      <c r="A167" s="205"/>
      <c r="B167" s="40" t="s">
        <v>264</v>
      </c>
      <c r="C167" s="128"/>
      <c r="D167" s="407">
        <v>240</v>
      </c>
      <c r="E167" s="161">
        <f>F167+G167+H167+I167+J167</f>
        <v>224</v>
      </c>
      <c r="F167" s="157">
        <v>224</v>
      </c>
      <c r="G167" s="302"/>
      <c r="H167" s="142"/>
      <c r="I167" s="795"/>
      <c r="J167" s="526"/>
    </row>
    <row r="168" spans="1:10" ht="13.5" thickBot="1">
      <c r="A168" s="205"/>
      <c r="B168" s="40" t="s">
        <v>265</v>
      </c>
      <c r="C168" s="128"/>
      <c r="D168" s="768"/>
      <c r="E168" s="162"/>
      <c r="F168" s="155"/>
      <c r="G168" s="303"/>
      <c r="H168" s="154"/>
      <c r="I168" s="796"/>
      <c r="J168" s="868"/>
    </row>
    <row r="169" spans="1:10" ht="13.5" thickBot="1">
      <c r="A169" s="44" t="s">
        <v>10</v>
      </c>
      <c r="B169" s="82" t="s">
        <v>257</v>
      </c>
      <c r="C169" s="723"/>
      <c r="D169" s="195">
        <f>D171+D173</f>
        <v>208</v>
      </c>
      <c r="E169" s="665">
        <f aca="true" t="shared" si="41" ref="E169:J169">E171+E173</f>
        <v>208</v>
      </c>
      <c r="F169" s="195">
        <f t="shared" si="41"/>
        <v>208</v>
      </c>
      <c r="G169" s="457">
        <f t="shared" si="41"/>
        <v>0</v>
      </c>
      <c r="H169" s="236">
        <f t="shared" si="41"/>
        <v>0</v>
      </c>
      <c r="I169" s="333">
        <f t="shared" si="41"/>
        <v>0</v>
      </c>
      <c r="J169" s="236">
        <f t="shared" si="41"/>
        <v>0</v>
      </c>
    </row>
    <row r="170" spans="1:10" ht="12.75">
      <c r="A170" s="30">
        <v>1</v>
      </c>
      <c r="B170" s="369" t="s">
        <v>266</v>
      </c>
      <c r="C170" s="634"/>
      <c r="D170" s="767"/>
      <c r="E170" s="253"/>
      <c r="F170" s="160"/>
      <c r="G170" s="301"/>
      <c r="H170" s="117"/>
      <c r="I170" s="568"/>
      <c r="J170" s="877"/>
    </row>
    <row r="171" spans="1:10" ht="13.5" thickBot="1">
      <c r="A171" s="75"/>
      <c r="B171" s="36" t="s">
        <v>267</v>
      </c>
      <c r="C171" s="634"/>
      <c r="D171" s="407">
        <v>8</v>
      </c>
      <c r="E171" s="253">
        <f>F171+G171+H171+I171+J171</f>
        <v>8</v>
      </c>
      <c r="F171" s="160">
        <v>8</v>
      </c>
      <c r="G171" s="301"/>
      <c r="H171" s="117"/>
      <c r="I171" s="568"/>
      <c r="J171" s="877"/>
    </row>
    <row r="172" spans="1:10" ht="12.75">
      <c r="A172" s="8">
        <v>2</v>
      </c>
      <c r="B172" s="23" t="s">
        <v>268</v>
      </c>
      <c r="C172" s="634"/>
      <c r="D172" s="407"/>
      <c r="E172" s="253"/>
      <c r="F172" s="160"/>
      <c r="G172" s="301"/>
      <c r="H172" s="117"/>
      <c r="I172" s="568"/>
      <c r="J172" s="877"/>
    </row>
    <row r="173" spans="1:13" ht="13.5" thickBot="1">
      <c r="A173" s="10"/>
      <c r="B173" s="23" t="s">
        <v>269</v>
      </c>
      <c r="C173" s="634"/>
      <c r="D173" s="768">
        <v>200</v>
      </c>
      <c r="E173" s="159">
        <f>F173+G173+H173+I173+J173</f>
        <v>200</v>
      </c>
      <c r="F173" s="170">
        <v>200</v>
      </c>
      <c r="G173" s="321"/>
      <c r="H173" s="140"/>
      <c r="I173" s="812"/>
      <c r="J173" s="880"/>
      <c r="K173" s="4"/>
      <c r="L173" s="4"/>
      <c r="M173" s="4"/>
    </row>
    <row r="174" spans="1:13" ht="13.5" thickBot="1">
      <c r="A174" s="62"/>
      <c r="B174" s="233" t="s">
        <v>32</v>
      </c>
      <c r="C174" s="708"/>
      <c r="D174" s="195">
        <f>D175+D177</f>
        <v>52</v>
      </c>
      <c r="E174" s="665">
        <f aca="true" t="shared" si="42" ref="E174:J174">E175+E177</f>
        <v>52</v>
      </c>
      <c r="F174" s="195">
        <f t="shared" si="42"/>
        <v>52</v>
      </c>
      <c r="G174" s="457">
        <f t="shared" si="42"/>
        <v>0</v>
      </c>
      <c r="H174" s="236">
        <f t="shared" si="42"/>
        <v>0</v>
      </c>
      <c r="I174" s="333">
        <f t="shared" si="42"/>
        <v>0</v>
      </c>
      <c r="J174" s="236">
        <f t="shared" si="42"/>
        <v>0</v>
      </c>
      <c r="K174" s="4"/>
      <c r="L174" s="4"/>
      <c r="M174" s="4"/>
    </row>
    <row r="175" spans="1:13" ht="12.75">
      <c r="A175" s="113">
        <v>1</v>
      </c>
      <c r="B175" s="369" t="s">
        <v>270</v>
      </c>
      <c r="C175" s="634"/>
      <c r="D175" s="979">
        <v>48</v>
      </c>
      <c r="E175" s="297">
        <f>F175+G175+H175+I175+J175</f>
        <v>48</v>
      </c>
      <c r="F175" s="170">
        <v>48</v>
      </c>
      <c r="G175" s="459"/>
      <c r="H175" s="141"/>
      <c r="I175" s="811"/>
      <c r="J175" s="781"/>
      <c r="K175" s="4"/>
      <c r="L175" s="4"/>
      <c r="M175" s="4"/>
    </row>
    <row r="176" spans="1:13" ht="12.75">
      <c r="A176" s="219">
        <v>2</v>
      </c>
      <c r="B176" s="116" t="s">
        <v>271</v>
      </c>
      <c r="C176" s="634"/>
      <c r="D176" s="407"/>
      <c r="E176" s="161"/>
      <c r="F176" s="157"/>
      <c r="G176" s="320"/>
      <c r="H176" s="171"/>
      <c r="I176" s="810"/>
      <c r="J176" s="782"/>
      <c r="K176" s="4"/>
      <c r="L176" s="4"/>
      <c r="M176" s="4"/>
    </row>
    <row r="177" spans="1:13" ht="13.5" thickBot="1">
      <c r="A177" s="28"/>
      <c r="B177" s="369" t="s">
        <v>272</v>
      </c>
      <c r="C177" s="116"/>
      <c r="D177" s="768">
        <v>4</v>
      </c>
      <c r="E177" s="297">
        <f>F177+G177+H177+I177+J177</f>
        <v>4</v>
      </c>
      <c r="F177" s="155">
        <v>4</v>
      </c>
      <c r="G177" s="464"/>
      <c r="H177" s="138"/>
      <c r="I177" s="291"/>
      <c r="J177" s="783"/>
      <c r="K177" s="4"/>
      <c r="L177" s="4"/>
      <c r="M177" s="4"/>
    </row>
    <row r="178" spans="1:13" ht="13.5" thickBot="1">
      <c r="A178" s="120"/>
      <c r="B178" s="616" t="s">
        <v>573</v>
      </c>
      <c r="C178" s="724">
        <f aca="true" t="shared" si="43" ref="C178:J178">C179</f>
        <v>117.86000000000001</v>
      </c>
      <c r="D178" s="1033">
        <f t="shared" si="43"/>
        <v>117.86000000000001</v>
      </c>
      <c r="E178" s="685">
        <f t="shared" si="43"/>
        <v>117.86000000000001</v>
      </c>
      <c r="F178" s="617">
        <f t="shared" si="43"/>
        <v>66.65</v>
      </c>
      <c r="G178" s="617">
        <f t="shared" si="43"/>
        <v>43.53</v>
      </c>
      <c r="H178" s="617">
        <f t="shared" si="43"/>
        <v>7.68</v>
      </c>
      <c r="I178" s="813">
        <f t="shared" si="43"/>
        <v>0</v>
      </c>
      <c r="J178" s="881">
        <f t="shared" si="43"/>
        <v>0</v>
      </c>
      <c r="K178" s="4"/>
      <c r="L178" s="4"/>
      <c r="M178" s="4"/>
    </row>
    <row r="179" spans="1:13" ht="12.75">
      <c r="A179" s="120">
        <v>1</v>
      </c>
      <c r="B179" s="129" t="s">
        <v>574</v>
      </c>
      <c r="C179" s="725">
        <f>F179+G179+H179</f>
        <v>117.86000000000001</v>
      </c>
      <c r="D179" s="767">
        <f>C179</f>
        <v>117.86000000000001</v>
      </c>
      <c r="E179" s="245">
        <f>F179+G179+H179+I179+J179</f>
        <v>117.86000000000001</v>
      </c>
      <c r="F179" s="160">
        <v>66.65</v>
      </c>
      <c r="G179" s="160">
        <v>43.53</v>
      </c>
      <c r="H179" s="160">
        <v>7.68</v>
      </c>
      <c r="I179" s="281"/>
      <c r="J179" s="769"/>
      <c r="K179" s="4"/>
      <c r="L179" s="4"/>
      <c r="M179" s="4"/>
    </row>
    <row r="180" spans="1:13" ht="13.5" thickBot="1">
      <c r="A180" s="112"/>
      <c r="B180" s="124" t="s">
        <v>575</v>
      </c>
      <c r="C180" s="116"/>
      <c r="D180" s="768"/>
      <c r="E180" s="162"/>
      <c r="F180" s="155"/>
      <c r="G180" s="464"/>
      <c r="H180" s="138"/>
      <c r="I180" s="291"/>
      <c r="J180" s="783"/>
      <c r="K180" s="4"/>
      <c r="L180" s="4"/>
      <c r="M180" s="4"/>
    </row>
    <row r="181" spans="1:10" ht="15.75" thickBot="1">
      <c r="A181" s="31" t="s">
        <v>20</v>
      </c>
      <c r="B181" s="973" t="s">
        <v>555</v>
      </c>
      <c r="C181" s="973"/>
      <c r="D181" s="200"/>
      <c r="E181" s="295">
        <f aca="true" t="shared" si="44" ref="E181:J181">E182+E183+E184</f>
        <v>18610</v>
      </c>
      <c r="F181" s="200">
        <f t="shared" si="44"/>
        <v>11501</v>
      </c>
      <c r="G181" s="974">
        <f t="shared" si="44"/>
        <v>0</v>
      </c>
      <c r="H181" s="200">
        <f t="shared" si="44"/>
        <v>1124</v>
      </c>
      <c r="I181" s="975">
        <f t="shared" si="44"/>
        <v>5985</v>
      </c>
      <c r="J181" s="271">
        <f t="shared" si="44"/>
        <v>0</v>
      </c>
    </row>
    <row r="182" spans="1:10" ht="12.75">
      <c r="A182" s="34" t="s">
        <v>6</v>
      </c>
      <c r="B182" s="34" t="s">
        <v>16</v>
      </c>
      <c r="C182" s="972"/>
      <c r="D182" s="1034"/>
      <c r="E182" s="258"/>
      <c r="F182" s="166"/>
      <c r="G182" s="329"/>
      <c r="H182" s="166"/>
      <c r="I182" s="814"/>
      <c r="J182" s="882"/>
    </row>
    <row r="183" spans="1:10" ht="12.75">
      <c r="A183" s="34" t="s">
        <v>8</v>
      </c>
      <c r="B183" s="9" t="s">
        <v>9</v>
      </c>
      <c r="C183" s="701"/>
      <c r="D183" s="1029"/>
      <c r="E183" s="256"/>
      <c r="F183" s="167"/>
      <c r="G183" s="330"/>
      <c r="H183" s="167"/>
      <c r="I183" s="815"/>
      <c r="J183" s="883"/>
    </row>
    <row r="184" spans="1:10" ht="13.5" thickBot="1">
      <c r="A184" s="34" t="s">
        <v>10</v>
      </c>
      <c r="B184" s="9" t="s">
        <v>38</v>
      </c>
      <c r="C184" s="701"/>
      <c r="D184" s="1029"/>
      <c r="E184" s="370">
        <f aca="true" t="shared" si="45" ref="E184:J184">E187+E219+E227</f>
        <v>18610</v>
      </c>
      <c r="F184" s="199">
        <f t="shared" si="45"/>
        <v>11501</v>
      </c>
      <c r="G184" s="331">
        <f t="shared" si="45"/>
        <v>0</v>
      </c>
      <c r="H184" s="199">
        <f t="shared" si="45"/>
        <v>1124</v>
      </c>
      <c r="I184" s="816">
        <f t="shared" si="45"/>
        <v>5985</v>
      </c>
      <c r="J184" s="269">
        <f t="shared" si="45"/>
        <v>0</v>
      </c>
    </row>
    <row r="185" spans="1:10" ht="13.5" thickBot="1">
      <c r="A185" s="35"/>
      <c r="B185" s="86" t="s">
        <v>15</v>
      </c>
      <c r="C185" s="709"/>
      <c r="D185" s="1035"/>
      <c r="E185" s="218"/>
      <c r="F185" s="194"/>
      <c r="G185" s="323"/>
      <c r="H185" s="194"/>
      <c r="I185" s="275"/>
      <c r="J185" s="270"/>
    </row>
    <row r="186" spans="1:10" ht="13.5" thickBot="1">
      <c r="A186" s="8" t="s">
        <v>10</v>
      </c>
      <c r="B186" s="9" t="s">
        <v>30</v>
      </c>
      <c r="C186" s="701"/>
      <c r="D186" s="766"/>
      <c r="E186" s="371">
        <f aca="true" t="shared" si="46" ref="E186:J186">E187+E218</f>
        <v>18610</v>
      </c>
      <c r="F186" s="371">
        <f t="shared" si="46"/>
        <v>11501</v>
      </c>
      <c r="G186" s="588">
        <f t="shared" si="46"/>
        <v>0</v>
      </c>
      <c r="H186" s="371">
        <f t="shared" si="46"/>
        <v>1124</v>
      </c>
      <c r="I186" s="181">
        <f t="shared" si="46"/>
        <v>5985</v>
      </c>
      <c r="J186" s="776">
        <f t="shared" si="46"/>
        <v>0</v>
      </c>
    </row>
    <row r="187" spans="1:10" ht="13.5" thickBot="1">
      <c r="A187" s="49"/>
      <c r="B187" s="81" t="s">
        <v>209</v>
      </c>
      <c r="C187" s="708"/>
      <c r="D187" s="472"/>
      <c r="E187" s="246">
        <f aca="true" t="shared" si="47" ref="E187:J187">E188+E191+E192+E193+E194+E196+E198+E200+E201+E202+E204+E206+E208+E209+E211+E212+E214+E216</f>
        <v>12322</v>
      </c>
      <c r="F187" s="472">
        <f t="shared" si="47"/>
        <v>10350</v>
      </c>
      <c r="G187" s="471">
        <f t="shared" si="47"/>
        <v>0</v>
      </c>
      <c r="H187" s="472">
        <f t="shared" si="47"/>
        <v>1000</v>
      </c>
      <c r="I187" s="246">
        <f t="shared" si="47"/>
        <v>972</v>
      </c>
      <c r="J187" s="473">
        <f t="shared" si="47"/>
        <v>0</v>
      </c>
    </row>
    <row r="188" spans="1:10" ht="12.75">
      <c r="A188" s="112">
        <v>1</v>
      </c>
      <c r="B188" s="23" t="s">
        <v>545</v>
      </c>
      <c r="C188" s="634"/>
      <c r="D188" s="767"/>
      <c r="E188" s="253">
        <f>F188+G188+H188+I188+J188</f>
        <v>4000</v>
      </c>
      <c r="F188" s="160">
        <v>4000</v>
      </c>
      <c r="G188" s="326"/>
      <c r="H188" s="139"/>
      <c r="I188" s="799"/>
      <c r="J188" s="784"/>
    </row>
    <row r="189" spans="1:10" ht="12.75">
      <c r="A189" s="121"/>
      <c r="B189" s="23" t="s">
        <v>276</v>
      </c>
      <c r="C189" s="634"/>
      <c r="D189" s="407"/>
      <c r="E189" s="253"/>
      <c r="F189" s="170"/>
      <c r="G189" s="590"/>
      <c r="H189" s="141"/>
      <c r="I189" s="591"/>
      <c r="J189" s="781"/>
    </row>
    <row r="190" spans="1:10" ht="12.75">
      <c r="A190" s="122">
        <v>2</v>
      </c>
      <c r="B190" s="377" t="s">
        <v>275</v>
      </c>
      <c r="C190" s="196"/>
      <c r="D190" s="768"/>
      <c r="E190" s="253"/>
      <c r="F190" s="155"/>
      <c r="G190" s="328"/>
      <c r="H190" s="138"/>
      <c r="I190" s="800"/>
      <c r="J190" s="783"/>
    </row>
    <row r="191" spans="1:10" ht="13.5" customHeight="1">
      <c r="A191" s="470"/>
      <c r="B191" s="36" t="s">
        <v>276</v>
      </c>
      <c r="C191" s="634"/>
      <c r="D191" s="771"/>
      <c r="E191" s="253">
        <f>F191+G191+H191+I191+J191</f>
        <v>1100</v>
      </c>
      <c r="F191" s="1105">
        <v>1100</v>
      </c>
      <c r="G191" s="1105"/>
      <c r="H191" s="1105"/>
      <c r="I191" s="212"/>
      <c r="J191" s="935"/>
    </row>
    <row r="192" spans="1:10" ht="12.75">
      <c r="A192" s="103">
        <v>3</v>
      </c>
      <c r="B192" s="116" t="s">
        <v>277</v>
      </c>
      <c r="C192" s="634"/>
      <c r="D192" s="407"/>
      <c r="E192" s="255">
        <f>F192+G192+H192+I192+J192</f>
        <v>100</v>
      </c>
      <c r="F192" s="155">
        <v>100</v>
      </c>
      <c r="G192" s="138"/>
      <c r="H192" s="138"/>
      <c r="I192" s="291"/>
      <c r="J192" s="766"/>
    </row>
    <row r="193" spans="1:13" ht="12.75">
      <c r="A193" s="1087">
        <v>4</v>
      </c>
      <c r="B193" s="377" t="s">
        <v>287</v>
      </c>
      <c r="C193" s="196"/>
      <c r="D193" s="407"/>
      <c r="E193" s="255">
        <f>F193+G193+H193+I193+J193</f>
        <v>250</v>
      </c>
      <c r="F193" s="157">
        <v>250</v>
      </c>
      <c r="G193" s="157"/>
      <c r="H193" s="171"/>
      <c r="I193" s="810"/>
      <c r="J193" s="406"/>
      <c r="K193" s="1066" t="s">
        <v>617</v>
      </c>
      <c r="L193" s="1066"/>
      <c r="M193" s="1066"/>
    </row>
    <row r="194" spans="1:10" ht="12.75">
      <c r="A194" s="122">
        <v>5</v>
      </c>
      <c r="B194" s="377" t="s">
        <v>278</v>
      </c>
      <c r="C194" s="196"/>
      <c r="D194" s="407"/>
      <c r="E194" s="255">
        <f>F194+G194+H194+I194+J194</f>
        <v>1300</v>
      </c>
      <c r="F194" s="157">
        <v>100</v>
      </c>
      <c r="G194" s="157"/>
      <c r="H194" s="171">
        <v>1000</v>
      </c>
      <c r="I194" s="803">
        <v>200</v>
      </c>
      <c r="J194" s="406"/>
    </row>
    <row r="195" spans="1:10" ht="12.75">
      <c r="A195" s="123"/>
      <c r="B195" s="39" t="s">
        <v>279</v>
      </c>
      <c r="C195" s="196"/>
      <c r="D195" s="407"/>
      <c r="E195" s="255"/>
      <c r="F195" s="157"/>
      <c r="G195" s="157"/>
      <c r="H195" s="171"/>
      <c r="I195" s="803"/>
      <c r="J195" s="406"/>
    </row>
    <row r="196" spans="1:13" ht="12.75">
      <c r="A196" s="1088">
        <v>6</v>
      </c>
      <c r="B196" s="234" t="s">
        <v>283</v>
      </c>
      <c r="C196" s="196"/>
      <c r="D196" s="407"/>
      <c r="E196" s="255">
        <f aca="true" t="shared" si="48" ref="E196:E216">F196+G196+H196+I196+J196</f>
        <v>710</v>
      </c>
      <c r="F196" s="157">
        <v>710</v>
      </c>
      <c r="G196" s="157"/>
      <c r="H196" s="171"/>
      <c r="I196" s="795"/>
      <c r="J196" s="406"/>
      <c r="K196" s="1066" t="s">
        <v>615</v>
      </c>
      <c r="L196" s="1066"/>
      <c r="M196" s="1066"/>
    </row>
    <row r="197" spans="1:10" ht="12.75">
      <c r="A197" s="112">
        <v>7</v>
      </c>
      <c r="B197" s="378" t="s">
        <v>280</v>
      </c>
      <c r="C197" s="196"/>
      <c r="D197" s="407"/>
      <c r="E197" s="255"/>
      <c r="F197" s="157"/>
      <c r="G197" s="157"/>
      <c r="H197" s="171"/>
      <c r="I197" s="795"/>
      <c r="J197" s="406"/>
    </row>
    <row r="198" spans="1:10" ht="12.75">
      <c r="A198" s="121"/>
      <c r="B198" s="46" t="s">
        <v>282</v>
      </c>
      <c r="C198" s="196"/>
      <c r="D198" s="407"/>
      <c r="E198" s="255">
        <f t="shared" si="48"/>
        <v>3000</v>
      </c>
      <c r="F198" s="155">
        <v>3000</v>
      </c>
      <c r="G198" s="155"/>
      <c r="H198" s="138"/>
      <c r="I198" s="796"/>
      <c r="J198" s="766"/>
    </row>
    <row r="199" spans="1:10" ht="12.75">
      <c r="A199" s="205">
        <v>8</v>
      </c>
      <c r="B199" s="377" t="s">
        <v>289</v>
      </c>
      <c r="C199" s="196"/>
      <c r="D199" s="407"/>
      <c r="E199" s="255"/>
      <c r="F199" s="155"/>
      <c r="G199" s="155"/>
      <c r="H199" s="138"/>
      <c r="I199" s="796"/>
      <c r="J199" s="766"/>
    </row>
    <row r="200" spans="1:10" ht="12.75">
      <c r="A200" s="205"/>
      <c r="B200" s="39" t="s">
        <v>290</v>
      </c>
      <c r="C200" s="196"/>
      <c r="D200" s="407"/>
      <c r="E200" s="255">
        <f t="shared" si="48"/>
        <v>238</v>
      </c>
      <c r="F200" s="154">
        <v>0</v>
      </c>
      <c r="G200" s="154"/>
      <c r="H200" s="137">
        <v>0</v>
      </c>
      <c r="I200" s="804">
        <v>238</v>
      </c>
      <c r="J200" s="766"/>
    </row>
    <row r="201" spans="1:10" ht="12.75">
      <c r="A201" s="112">
        <v>9</v>
      </c>
      <c r="B201" s="378" t="s">
        <v>281</v>
      </c>
      <c r="C201" s="196"/>
      <c r="D201" s="407"/>
      <c r="E201" s="255">
        <f t="shared" si="48"/>
        <v>50</v>
      </c>
      <c r="F201" s="157">
        <v>50</v>
      </c>
      <c r="G201" s="157"/>
      <c r="H201" s="171"/>
      <c r="I201" s="803"/>
      <c r="J201" s="406"/>
    </row>
    <row r="202" spans="1:10" ht="12.75">
      <c r="A202" s="112">
        <v>10</v>
      </c>
      <c r="B202" s="377" t="s">
        <v>284</v>
      </c>
      <c r="C202" s="196"/>
      <c r="D202" s="407"/>
      <c r="E202" s="255">
        <f t="shared" si="48"/>
        <v>300</v>
      </c>
      <c r="F202" s="157">
        <v>300</v>
      </c>
      <c r="G202" s="157"/>
      <c r="H202" s="171"/>
      <c r="I202" s="803"/>
      <c r="J202" s="406"/>
    </row>
    <row r="203" spans="1:10" ht="12.75">
      <c r="A203" s="121"/>
      <c r="B203" s="234" t="s">
        <v>285</v>
      </c>
      <c r="C203" s="196"/>
      <c r="D203" s="407"/>
      <c r="E203" s="255"/>
      <c r="F203" s="157"/>
      <c r="G203" s="157"/>
      <c r="H203" s="171"/>
      <c r="I203" s="803"/>
      <c r="J203" s="406"/>
    </row>
    <row r="204" spans="1:10" ht="12.75">
      <c r="A204" s="112">
        <v>11</v>
      </c>
      <c r="B204" s="377" t="s">
        <v>286</v>
      </c>
      <c r="C204" s="196"/>
      <c r="D204" s="407"/>
      <c r="E204" s="255">
        <f t="shared" si="48"/>
        <v>200</v>
      </c>
      <c r="F204" s="157">
        <v>200</v>
      </c>
      <c r="G204" s="157"/>
      <c r="H204" s="171"/>
      <c r="I204" s="795"/>
      <c r="J204" s="406"/>
    </row>
    <row r="205" spans="1:10" ht="12.75">
      <c r="A205" s="121"/>
      <c r="B205" s="39" t="s">
        <v>288</v>
      </c>
      <c r="C205" s="196"/>
      <c r="D205" s="407"/>
      <c r="E205" s="255"/>
      <c r="F205" s="157"/>
      <c r="G205" s="157"/>
      <c r="H205" s="171"/>
      <c r="I205" s="795"/>
      <c r="J205" s="406"/>
    </row>
    <row r="206" spans="1:10" ht="12.75">
      <c r="A206" s="121">
        <v>12</v>
      </c>
      <c r="B206" s="234" t="s">
        <v>291</v>
      </c>
      <c r="C206" s="196"/>
      <c r="D206" s="407"/>
      <c r="E206" s="255">
        <f t="shared" si="48"/>
        <v>170</v>
      </c>
      <c r="F206" s="157">
        <v>170</v>
      </c>
      <c r="G206" s="157"/>
      <c r="H206" s="171"/>
      <c r="I206" s="795"/>
      <c r="J206" s="406"/>
    </row>
    <row r="207" spans="1:10" ht="12.75">
      <c r="A207" s="122">
        <v>13</v>
      </c>
      <c r="B207" s="377" t="s">
        <v>292</v>
      </c>
      <c r="C207" s="196"/>
      <c r="D207" s="407"/>
      <c r="E207" s="255"/>
      <c r="F207" s="157"/>
      <c r="G207" s="157"/>
      <c r="H207" s="171"/>
      <c r="I207" s="795"/>
      <c r="J207" s="406"/>
    </row>
    <row r="208" spans="1:10" ht="12.75">
      <c r="A208" s="123"/>
      <c r="B208" s="39" t="s">
        <v>288</v>
      </c>
      <c r="C208" s="196"/>
      <c r="D208" s="407"/>
      <c r="E208" s="255">
        <f t="shared" si="48"/>
        <v>22</v>
      </c>
      <c r="F208" s="142">
        <v>0</v>
      </c>
      <c r="G208" s="142"/>
      <c r="H208" s="143">
        <v>0</v>
      </c>
      <c r="I208" s="803">
        <v>22</v>
      </c>
      <c r="J208" s="406"/>
    </row>
    <row r="209" spans="1:10" ht="12.75">
      <c r="A209" s="122">
        <v>14</v>
      </c>
      <c r="B209" s="377" t="s">
        <v>293</v>
      </c>
      <c r="C209" s="196"/>
      <c r="D209" s="407"/>
      <c r="E209" s="255">
        <f t="shared" si="48"/>
        <v>20</v>
      </c>
      <c r="F209" s="157">
        <v>20</v>
      </c>
      <c r="G209" s="157"/>
      <c r="H209" s="171"/>
      <c r="I209" s="803"/>
      <c r="J209" s="406"/>
    </row>
    <row r="210" spans="1:10" ht="12.75">
      <c r="A210" s="122">
        <v>15</v>
      </c>
      <c r="B210" s="377" t="s">
        <v>294</v>
      </c>
      <c r="C210" s="196"/>
      <c r="D210" s="407"/>
      <c r="E210" s="255"/>
      <c r="F210" s="157"/>
      <c r="G210" s="157"/>
      <c r="H210" s="171"/>
      <c r="I210" s="810"/>
      <c r="J210" s="406"/>
    </row>
    <row r="211" spans="1:10" ht="12.75">
      <c r="A211" s="208"/>
      <c r="B211" s="234" t="s">
        <v>295</v>
      </c>
      <c r="C211" s="196"/>
      <c r="D211" s="768"/>
      <c r="E211" s="255">
        <f t="shared" si="48"/>
        <v>10</v>
      </c>
      <c r="F211" s="155">
        <v>10</v>
      </c>
      <c r="G211" s="155"/>
      <c r="H211" s="138"/>
      <c r="I211" s="291"/>
      <c r="J211" s="766"/>
    </row>
    <row r="212" spans="1:13" ht="12.75">
      <c r="A212" s="1089">
        <v>16</v>
      </c>
      <c r="B212" s="377" t="s">
        <v>296</v>
      </c>
      <c r="C212" s="196"/>
      <c r="D212" s="407"/>
      <c r="E212" s="255">
        <f t="shared" si="48"/>
        <v>140</v>
      </c>
      <c r="F212" s="157">
        <v>140</v>
      </c>
      <c r="G212" s="157"/>
      <c r="H212" s="171"/>
      <c r="I212" s="810"/>
      <c r="J212" s="406"/>
      <c r="K212" s="1066" t="s">
        <v>616</v>
      </c>
      <c r="L212" s="1066"/>
      <c r="M212" s="1066"/>
    </row>
    <row r="213" spans="1:10" ht="12.75">
      <c r="A213" s="208"/>
      <c r="B213" s="234" t="s">
        <v>265</v>
      </c>
      <c r="C213" s="196"/>
      <c r="D213" s="407"/>
      <c r="E213" s="255"/>
      <c r="F213" s="157"/>
      <c r="G213" s="157"/>
      <c r="H213" s="171"/>
      <c r="I213" s="810"/>
      <c r="J213" s="406"/>
    </row>
    <row r="214" spans="1:10" ht="12.75">
      <c r="A214" s="122">
        <v>17</v>
      </c>
      <c r="B214" s="377" t="s">
        <v>297</v>
      </c>
      <c r="C214" s="196"/>
      <c r="D214" s="407"/>
      <c r="E214" s="255">
        <f t="shared" si="48"/>
        <v>200</v>
      </c>
      <c r="F214" s="157">
        <v>200</v>
      </c>
      <c r="G214" s="157"/>
      <c r="H214" s="171"/>
      <c r="I214" s="810"/>
      <c r="J214" s="406"/>
    </row>
    <row r="215" spans="1:10" ht="12.75">
      <c r="A215" s="208"/>
      <c r="B215" s="234" t="s">
        <v>298</v>
      </c>
      <c r="C215" s="196"/>
      <c r="D215" s="407"/>
      <c r="E215" s="255"/>
      <c r="F215" s="157"/>
      <c r="G215" s="157"/>
      <c r="H215" s="171"/>
      <c r="I215" s="810"/>
      <c r="J215" s="406"/>
    </row>
    <row r="216" spans="1:10" ht="12.75">
      <c r="A216" s="122">
        <v>18</v>
      </c>
      <c r="B216" s="377" t="s">
        <v>299</v>
      </c>
      <c r="C216" s="196"/>
      <c r="D216" s="407"/>
      <c r="E216" s="255">
        <f t="shared" si="48"/>
        <v>512</v>
      </c>
      <c r="F216" s="142">
        <v>0</v>
      </c>
      <c r="G216" s="142"/>
      <c r="H216" s="143">
        <v>0</v>
      </c>
      <c r="I216" s="810">
        <v>512</v>
      </c>
      <c r="J216" s="406"/>
    </row>
    <row r="217" spans="1:10" ht="13.5" thickBot="1">
      <c r="A217" s="208"/>
      <c r="B217" s="234" t="s">
        <v>300</v>
      </c>
      <c r="C217" s="196"/>
      <c r="D217" s="768"/>
      <c r="E217" s="162"/>
      <c r="F217" s="155"/>
      <c r="G217" s="155"/>
      <c r="H217" s="138"/>
      <c r="I217" s="291"/>
      <c r="J217" s="766"/>
    </row>
    <row r="218" spans="1:10" ht="13.5" thickBot="1">
      <c r="A218" s="44"/>
      <c r="B218" s="474" t="s">
        <v>61</v>
      </c>
      <c r="C218" s="706"/>
      <c r="D218" s="472"/>
      <c r="E218" s="246">
        <f aca="true" t="shared" si="49" ref="E218:J218">E219+E227</f>
        <v>6288</v>
      </c>
      <c r="F218" s="472">
        <f t="shared" si="49"/>
        <v>1151</v>
      </c>
      <c r="G218" s="471">
        <f t="shared" si="49"/>
        <v>0</v>
      </c>
      <c r="H218" s="472">
        <f t="shared" si="49"/>
        <v>124</v>
      </c>
      <c r="I218" s="284">
        <f t="shared" si="49"/>
        <v>5013</v>
      </c>
      <c r="J218" s="473">
        <f t="shared" si="49"/>
        <v>0</v>
      </c>
    </row>
    <row r="219" spans="1:10" ht="13.5" thickBot="1">
      <c r="A219" s="115"/>
      <c r="B219" s="224" t="s">
        <v>303</v>
      </c>
      <c r="C219" s="726"/>
      <c r="D219" s="1036"/>
      <c r="E219" s="759">
        <f aca="true" t="shared" si="50" ref="E219:J219">E220+E221+E222+E223+E224+E225+E226</f>
        <v>204</v>
      </c>
      <c r="F219" s="759">
        <f t="shared" si="50"/>
        <v>11</v>
      </c>
      <c r="G219" s="938">
        <f t="shared" si="50"/>
        <v>0</v>
      </c>
      <c r="H219" s="759">
        <f t="shared" si="50"/>
        <v>124</v>
      </c>
      <c r="I219" s="759">
        <f t="shared" si="50"/>
        <v>69</v>
      </c>
      <c r="J219" s="938">
        <f t="shared" si="50"/>
        <v>0</v>
      </c>
    </row>
    <row r="220" spans="1:10" s="96" customFormat="1" ht="12.75">
      <c r="A220" s="475">
        <v>1</v>
      </c>
      <c r="B220" s="637" t="s">
        <v>88</v>
      </c>
      <c r="C220" s="727"/>
      <c r="D220" s="407"/>
      <c r="E220" s="253">
        <f aca="true" t="shared" si="51" ref="E220:E226">F220+H220+I220+J220</f>
        <v>7</v>
      </c>
      <c r="F220" s="212">
        <v>1</v>
      </c>
      <c r="G220" s="160"/>
      <c r="H220" s="212">
        <v>6</v>
      </c>
      <c r="I220" s="802"/>
      <c r="J220" s="767"/>
    </row>
    <row r="221" spans="1:10" s="96" customFormat="1" ht="12.75">
      <c r="A221" s="476">
        <v>2</v>
      </c>
      <c r="B221" s="638" t="s">
        <v>90</v>
      </c>
      <c r="C221" s="727"/>
      <c r="D221" s="407"/>
      <c r="E221" s="253">
        <f t="shared" si="51"/>
        <v>33</v>
      </c>
      <c r="F221" s="212">
        <v>3</v>
      </c>
      <c r="G221" s="157"/>
      <c r="H221" s="212">
        <v>30</v>
      </c>
      <c r="I221" s="803"/>
      <c r="J221" s="407"/>
    </row>
    <row r="222" spans="1:10" s="96" customFormat="1" ht="12.75">
      <c r="A222" s="476">
        <v>3</v>
      </c>
      <c r="B222" s="639" t="s">
        <v>301</v>
      </c>
      <c r="C222" s="728"/>
      <c r="D222" s="407"/>
      <c r="E222" s="253">
        <f t="shared" si="51"/>
        <v>6</v>
      </c>
      <c r="F222" s="212">
        <v>1</v>
      </c>
      <c r="G222" s="157"/>
      <c r="H222" s="212">
        <v>5</v>
      </c>
      <c r="I222" s="803"/>
      <c r="J222" s="407"/>
    </row>
    <row r="223" spans="1:10" s="96" customFormat="1" ht="12.75">
      <c r="A223" s="476">
        <v>4</v>
      </c>
      <c r="B223" s="638" t="s">
        <v>89</v>
      </c>
      <c r="C223" s="727"/>
      <c r="D223" s="407"/>
      <c r="E223" s="253">
        <f t="shared" si="51"/>
        <v>7</v>
      </c>
      <c r="F223" s="212">
        <v>1</v>
      </c>
      <c r="G223" s="157"/>
      <c r="H223" s="212">
        <v>6</v>
      </c>
      <c r="I223" s="803"/>
      <c r="J223" s="407"/>
    </row>
    <row r="224" spans="1:10" s="96" customFormat="1" ht="12.75">
      <c r="A224" s="476">
        <v>5</v>
      </c>
      <c r="B224" s="638" t="s">
        <v>87</v>
      </c>
      <c r="C224" s="727"/>
      <c r="D224" s="407"/>
      <c r="E224" s="253">
        <f t="shared" si="51"/>
        <v>22</v>
      </c>
      <c r="F224" s="267">
        <v>2</v>
      </c>
      <c r="G224" s="157"/>
      <c r="H224" s="267">
        <v>20</v>
      </c>
      <c r="I224" s="803"/>
      <c r="J224" s="407"/>
    </row>
    <row r="225" spans="1:12" s="96" customFormat="1" ht="12.75">
      <c r="A225" s="476">
        <v>6</v>
      </c>
      <c r="B225" s="639" t="s">
        <v>302</v>
      </c>
      <c r="C225" s="728"/>
      <c r="D225" s="407"/>
      <c r="E225" s="253">
        <f t="shared" si="51"/>
        <v>99</v>
      </c>
      <c r="F225" s="430">
        <v>0</v>
      </c>
      <c r="G225" s="157"/>
      <c r="H225" s="430">
        <v>30</v>
      </c>
      <c r="I225" s="803">
        <v>69</v>
      </c>
      <c r="J225" s="407"/>
      <c r="K225" s="989"/>
      <c r="L225" s="989"/>
    </row>
    <row r="226" spans="1:10" s="97" customFormat="1" ht="13.5" thickBot="1">
      <c r="A226" s="976">
        <v>7</v>
      </c>
      <c r="B226" s="977" t="s">
        <v>595</v>
      </c>
      <c r="C226" s="728"/>
      <c r="D226" s="407"/>
      <c r="E226" s="161">
        <f t="shared" si="51"/>
        <v>30</v>
      </c>
      <c r="F226" s="978">
        <v>3</v>
      </c>
      <c r="G226" s="297"/>
      <c r="H226" s="978">
        <v>27</v>
      </c>
      <c r="I226" s="159"/>
      <c r="J226" s="979"/>
    </row>
    <row r="227" spans="1:10" s="97" customFormat="1" ht="13.5" thickBot="1">
      <c r="A227" s="81"/>
      <c r="B227" s="477" t="s">
        <v>32</v>
      </c>
      <c r="C227" s="729"/>
      <c r="D227" s="408"/>
      <c r="E227" s="686">
        <f aca="true" t="shared" si="52" ref="E227:J227">E228+E229+E230+E231+E232+E233+E234+E235+E236+E237+E238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+E386+E387+E388+E389+E390+E391+E392</f>
        <v>6084</v>
      </c>
      <c r="F227" s="488">
        <f t="shared" si="52"/>
        <v>1140</v>
      </c>
      <c r="G227" s="489">
        <f t="shared" si="52"/>
        <v>0</v>
      </c>
      <c r="H227" s="488">
        <f t="shared" si="52"/>
        <v>0</v>
      </c>
      <c r="I227" s="246">
        <f t="shared" si="52"/>
        <v>4944</v>
      </c>
      <c r="J227" s="473">
        <f t="shared" si="52"/>
        <v>0</v>
      </c>
    </row>
    <row r="228" spans="1:10" s="97" customFormat="1" ht="12.75">
      <c r="A228" s="478">
        <v>1</v>
      </c>
      <c r="B228" s="640" t="s">
        <v>91</v>
      </c>
      <c r="C228" s="730"/>
      <c r="D228" s="407"/>
      <c r="E228" s="253">
        <f>F228+G228+H228+I228+J228</f>
        <v>1</v>
      </c>
      <c r="F228" s="485">
        <v>0</v>
      </c>
      <c r="G228" s="160"/>
      <c r="H228" s="160"/>
      <c r="I228" s="819">
        <v>1</v>
      </c>
      <c r="J228" s="767"/>
    </row>
    <row r="229" spans="1:10" ht="13.5" customHeight="1">
      <c r="A229" s="479">
        <v>2</v>
      </c>
      <c r="B229" s="482" t="s">
        <v>304</v>
      </c>
      <c r="C229" s="728"/>
      <c r="D229" s="407"/>
      <c r="E229" s="253">
        <f aca="true" t="shared" si="53" ref="E229:E293">F229+G229+H229+I229+J229</f>
        <v>1</v>
      </c>
      <c r="F229" s="486">
        <v>0</v>
      </c>
      <c r="G229" s="160"/>
      <c r="H229" s="160"/>
      <c r="I229" s="820">
        <v>1</v>
      </c>
      <c r="J229" s="769"/>
    </row>
    <row r="230" spans="1:10" ht="12.75" customHeight="1">
      <c r="A230" s="479">
        <v>3</v>
      </c>
      <c r="B230" s="602" t="s">
        <v>305</v>
      </c>
      <c r="C230" s="731"/>
      <c r="D230" s="407"/>
      <c r="E230" s="253">
        <f t="shared" si="53"/>
        <v>1</v>
      </c>
      <c r="F230" s="487">
        <v>0</v>
      </c>
      <c r="G230" s="160"/>
      <c r="H230" s="160"/>
      <c r="I230" s="820">
        <v>1</v>
      </c>
      <c r="J230" s="784"/>
    </row>
    <row r="231" spans="1:10" ht="13.5" thickBot="1">
      <c r="A231" s="108">
        <v>4</v>
      </c>
      <c r="B231" s="482" t="s">
        <v>306</v>
      </c>
      <c r="C231" s="728"/>
      <c r="D231" s="407"/>
      <c r="E231" s="253">
        <f t="shared" si="53"/>
        <v>1</v>
      </c>
      <c r="F231" s="486">
        <v>0</v>
      </c>
      <c r="G231" s="157"/>
      <c r="H231" s="157"/>
      <c r="I231" s="820">
        <v>1</v>
      </c>
      <c r="J231" s="782"/>
    </row>
    <row r="232" spans="1:10" ht="12.75" customHeight="1">
      <c r="A232" s="478">
        <v>5</v>
      </c>
      <c r="B232" s="603" t="s">
        <v>307</v>
      </c>
      <c r="C232" s="730"/>
      <c r="D232" s="407"/>
      <c r="E232" s="253">
        <f t="shared" si="53"/>
        <v>19</v>
      </c>
      <c r="F232" s="486">
        <v>0</v>
      </c>
      <c r="G232" s="157"/>
      <c r="H232" s="157"/>
      <c r="I232" s="820">
        <v>19</v>
      </c>
      <c r="J232" s="782"/>
    </row>
    <row r="233" spans="1:10" ht="12.75">
      <c r="A233" s="479">
        <v>6</v>
      </c>
      <c r="B233" s="395" t="s">
        <v>92</v>
      </c>
      <c r="C233" s="732"/>
      <c r="D233" s="407"/>
      <c r="E233" s="253">
        <f t="shared" si="53"/>
        <v>1</v>
      </c>
      <c r="F233" s="487">
        <v>0</v>
      </c>
      <c r="G233" s="157"/>
      <c r="H233" s="157"/>
      <c r="I233" s="820">
        <v>1</v>
      </c>
      <c r="J233" s="782"/>
    </row>
    <row r="234" spans="1:10" ht="12.75" customHeight="1">
      <c r="A234" s="479">
        <v>7</v>
      </c>
      <c r="B234" s="482" t="s">
        <v>308</v>
      </c>
      <c r="C234" s="728"/>
      <c r="D234" s="407"/>
      <c r="E234" s="253">
        <f t="shared" si="53"/>
        <v>8</v>
      </c>
      <c r="F234" s="142"/>
      <c r="G234" s="157"/>
      <c r="H234" s="157"/>
      <c r="I234" s="820">
        <v>8</v>
      </c>
      <c r="J234" s="782"/>
    </row>
    <row r="235" spans="1:10" ht="13.5" thickBot="1">
      <c r="A235" s="225">
        <v>8</v>
      </c>
      <c r="B235" s="482" t="s">
        <v>309</v>
      </c>
      <c r="C235" s="728"/>
      <c r="D235" s="407"/>
      <c r="E235" s="253">
        <f t="shared" si="53"/>
        <v>30</v>
      </c>
      <c r="F235" s="157"/>
      <c r="G235" s="157"/>
      <c r="H235" s="157"/>
      <c r="I235" s="820">
        <v>30</v>
      </c>
      <c r="J235" s="782"/>
    </row>
    <row r="236" spans="1:10" ht="13.5" customHeight="1">
      <c r="A236" s="478">
        <v>9</v>
      </c>
      <c r="B236" s="482" t="s">
        <v>310</v>
      </c>
      <c r="C236" s="728"/>
      <c r="D236" s="407"/>
      <c r="E236" s="253">
        <f t="shared" si="53"/>
        <v>18</v>
      </c>
      <c r="F236" s="157"/>
      <c r="G236" s="157"/>
      <c r="H236" s="157"/>
      <c r="I236" s="820">
        <v>18</v>
      </c>
      <c r="J236" s="782"/>
    </row>
    <row r="237" spans="1:10" ht="13.5" customHeight="1">
      <c r="A237" s="479">
        <v>10</v>
      </c>
      <c r="B237" s="482" t="s">
        <v>311</v>
      </c>
      <c r="C237" s="728"/>
      <c r="D237" s="407"/>
      <c r="E237" s="253">
        <f t="shared" si="53"/>
        <v>10</v>
      </c>
      <c r="F237" s="158"/>
      <c r="G237" s="158"/>
      <c r="H237" s="157"/>
      <c r="I237" s="820">
        <v>10</v>
      </c>
      <c r="J237" s="782"/>
    </row>
    <row r="238" spans="1:10" ht="12.75" customHeight="1">
      <c r="A238" s="479">
        <v>11</v>
      </c>
      <c r="B238" s="601" t="s">
        <v>312</v>
      </c>
      <c r="C238" s="727"/>
      <c r="D238" s="407"/>
      <c r="E238" s="253">
        <f t="shared" si="53"/>
        <v>5</v>
      </c>
      <c r="F238" s="158"/>
      <c r="G238" s="158"/>
      <c r="H238" s="157"/>
      <c r="I238" s="820">
        <v>5</v>
      </c>
      <c r="J238" s="782"/>
    </row>
    <row r="239" spans="1:10" ht="3.75" customHeight="1" hidden="1">
      <c r="A239" s="478">
        <v>12</v>
      </c>
      <c r="B239" s="482" t="s">
        <v>313</v>
      </c>
      <c r="C239" s="728"/>
      <c r="D239" s="407"/>
      <c r="E239" s="253">
        <f t="shared" si="53"/>
        <v>11</v>
      </c>
      <c r="F239" s="158"/>
      <c r="G239" s="158"/>
      <c r="H239" s="157"/>
      <c r="I239" s="820">
        <v>11</v>
      </c>
      <c r="J239" s="782"/>
    </row>
    <row r="240" spans="1:10" ht="13.5" customHeight="1">
      <c r="A240" s="479">
        <v>12</v>
      </c>
      <c r="B240" s="482" t="s">
        <v>313</v>
      </c>
      <c r="C240" s="728"/>
      <c r="D240" s="407"/>
      <c r="E240" s="253">
        <f t="shared" si="53"/>
        <v>1</v>
      </c>
      <c r="F240" s="158"/>
      <c r="G240" s="158"/>
      <c r="H240" s="157"/>
      <c r="I240" s="820">
        <v>1</v>
      </c>
      <c r="J240" s="782"/>
    </row>
    <row r="241" spans="1:10" ht="12.75" customHeight="1" thickBot="1">
      <c r="A241" s="479">
        <v>13</v>
      </c>
      <c r="B241" s="482" t="s">
        <v>314</v>
      </c>
      <c r="C241" s="728"/>
      <c r="D241" s="407"/>
      <c r="E241" s="253">
        <f t="shared" si="53"/>
        <v>104</v>
      </c>
      <c r="F241" s="158"/>
      <c r="G241" s="158"/>
      <c r="H241" s="157"/>
      <c r="I241" s="820">
        <v>104</v>
      </c>
      <c r="J241" s="782"/>
    </row>
    <row r="242" spans="1:10" ht="12.75">
      <c r="A242" s="478">
        <v>14</v>
      </c>
      <c r="B242" s="482" t="s">
        <v>315</v>
      </c>
      <c r="C242" s="728"/>
      <c r="D242" s="407"/>
      <c r="E242" s="253">
        <f t="shared" si="53"/>
        <v>27</v>
      </c>
      <c r="F242" s="158"/>
      <c r="G242" s="158"/>
      <c r="H242" s="157"/>
      <c r="I242" s="820">
        <v>27</v>
      </c>
      <c r="J242" s="782"/>
    </row>
    <row r="243" spans="1:10" ht="12.75">
      <c r="A243" s="479">
        <v>15</v>
      </c>
      <c r="B243" s="604" t="s">
        <v>316</v>
      </c>
      <c r="C243" s="733"/>
      <c r="D243" s="407"/>
      <c r="E243" s="253">
        <f t="shared" si="53"/>
        <v>10</v>
      </c>
      <c r="F243" s="171"/>
      <c r="G243" s="156"/>
      <c r="H243" s="171"/>
      <c r="I243" s="820">
        <v>10</v>
      </c>
      <c r="J243" s="782"/>
    </row>
    <row r="244" spans="1:10" ht="13.5" thickBot="1">
      <c r="A244" s="479">
        <v>16</v>
      </c>
      <c r="B244" s="482" t="s">
        <v>317</v>
      </c>
      <c r="C244" s="728"/>
      <c r="D244" s="407"/>
      <c r="E244" s="253">
        <f t="shared" si="53"/>
        <v>1</v>
      </c>
      <c r="F244" s="156"/>
      <c r="G244" s="156"/>
      <c r="H244" s="171"/>
      <c r="I244" s="820">
        <v>1</v>
      </c>
      <c r="J244" s="782"/>
    </row>
    <row r="245" spans="1:10" ht="12.75">
      <c r="A245" s="478">
        <v>17</v>
      </c>
      <c r="B245" s="490" t="s">
        <v>93</v>
      </c>
      <c r="C245" s="734"/>
      <c r="D245" s="407"/>
      <c r="E245" s="253">
        <f t="shared" si="53"/>
        <v>10</v>
      </c>
      <c r="F245" s="173"/>
      <c r="G245" s="173"/>
      <c r="H245" s="138"/>
      <c r="I245" s="820">
        <v>10</v>
      </c>
      <c r="J245" s="783"/>
    </row>
    <row r="246" spans="1:10" ht="14.25" customHeight="1">
      <c r="A246" s="479">
        <v>18</v>
      </c>
      <c r="B246" s="482" t="s">
        <v>318</v>
      </c>
      <c r="C246" s="728"/>
      <c r="D246" s="407"/>
      <c r="E246" s="253">
        <f t="shared" si="53"/>
        <v>1</v>
      </c>
      <c r="F246" s="156"/>
      <c r="G246" s="156"/>
      <c r="H246" s="171"/>
      <c r="I246" s="820">
        <v>1</v>
      </c>
      <c r="J246" s="782"/>
    </row>
    <row r="247" spans="1:10" ht="14.25" customHeight="1" thickBot="1">
      <c r="A247" s="479">
        <v>19</v>
      </c>
      <c r="B247" s="482" t="s">
        <v>319</v>
      </c>
      <c r="C247" s="728"/>
      <c r="D247" s="407"/>
      <c r="E247" s="253">
        <f t="shared" si="53"/>
        <v>1</v>
      </c>
      <c r="F247" s="156"/>
      <c r="G247" s="156"/>
      <c r="H247" s="171"/>
      <c r="I247" s="820">
        <v>1</v>
      </c>
      <c r="J247" s="782"/>
    </row>
    <row r="248" spans="1:12" ht="14.25" customHeight="1">
      <c r="A248" s="1090">
        <v>20</v>
      </c>
      <c r="B248" s="482" t="s">
        <v>320</v>
      </c>
      <c r="C248" s="728"/>
      <c r="D248" s="407"/>
      <c r="E248" s="253">
        <f t="shared" si="53"/>
        <v>518</v>
      </c>
      <c r="F248" s="158">
        <v>500</v>
      </c>
      <c r="G248" s="156"/>
      <c r="H248" s="171"/>
      <c r="I248" s="379">
        <v>18</v>
      </c>
      <c r="J248" s="782"/>
      <c r="K248" s="1066" t="s">
        <v>618</v>
      </c>
      <c r="L248" s="1066"/>
    </row>
    <row r="249" spans="1:10" ht="14.25" customHeight="1">
      <c r="A249" s="479">
        <v>21</v>
      </c>
      <c r="B249" s="482" t="s">
        <v>321</v>
      </c>
      <c r="C249" s="728"/>
      <c r="D249" s="407"/>
      <c r="E249" s="253">
        <f t="shared" si="53"/>
        <v>9</v>
      </c>
      <c r="F249" s="158"/>
      <c r="G249" s="158"/>
      <c r="H249" s="157"/>
      <c r="I249" s="820">
        <v>9</v>
      </c>
      <c r="J249" s="782"/>
    </row>
    <row r="250" spans="1:10" ht="14.25" customHeight="1" thickBot="1">
      <c r="A250" s="479">
        <v>22</v>
      </c>
      <c r="B250" s="482" t="s">
        <v>322</v>
      </c>
      <c r="C250" s="728"/>
      <c r="D250" s="407"/>
      <c r="E250" s="253">
        <f t="shared" si="53"/>
        <v>1</v>
      </c>
      <c r="F250" s="158"/>
      <c r="G250" s="158"/>
      <c r="H250" s="157"/>
      <c r="I250" s="820">
        <v>1</v>
      </c>
      <c r="J250" s="782"/>
    </row>
    <row r="251" spans="1:10" ht="14.25" customHeight="1">
      <c r="A251" s="478">
        <v>23</v>
      </c>
      <c r="B251" s="482" t="s">
        <v>323</v>
      </c>
      <c r="C251" s="728"/>
      <c r="D251" s="407"/>
      <c r="E251" s="253">
        <f t="shared" si="53"/>
        <v>12</v>
      </c>
      <c r="F251" s="156"/>
      <c r="G251" s="156"/>
      <c r="H251" s="171"/>
      <c r="I251" s="820">
        <v>12</v>
      </c>
      <c r="J251" s="782"/>
    </row>
    <row r="252" spans="1:10" ht="14.25" customHeight="1">
      <c r="A252" s="225">
        <v>24</v>
      </c>
      <c r="B252" s="482" t="s">
        <v>324</v>
      </c>
      <c r="C252" s="728"/>
      <c r="D252" s="407"/>
      <c r="E252" s="253">
        <f t="shared" si="53"/>
        <v>35</v>
      </c>
      <c r="F252" s="156"/>
      <c r="G252" s="156"/>
      <c r="H252" s="171"/>
      <c r="I252" s="820">
        <v>35</v>
      </c>
      <c r="J252" s="782"/>
    </row>
    <row r="253" spans="1:10" ht="14.25" customHeight="1">
      <c r="A253" s="225">
        <v>25</v>
      </c>
      <c r="B253" s="482" t="s">
        <v>325</v>
      </c>
      <c r="C253" s="728"/>
      <c r="D253" s="407"/>
      <c r="E253" s="253">
        <f t="shared" si="53"/>
        <v>35</v>
      </c>
      <c r="F253" s="156"/>
      <c r="G253" s="156"/>
      <c r="H253" s="171"/>
      <c r="I253" s="820">
        <v>35</v>
      </c>
      <c r="J253" s="782"/>
    </row>
    <row r="254" spans="1:10" ht="14.25" customHeight="1">
      <c r="A254" s="225">
        <v>26</v>
      </c>
      <c r="B254" s="603" t="s">
        <v>94</v>
      </c>
      <c r="C254" s="730"/>
      <c r="D254" s="407"/>
      <c r="E254" s="253">
        <f t="shared" si="53"/>
        <v>10</v>
      </c>
      <c r="F254" s="156"/>
      <c r="G254" s="156"/>
      <c r="H254" s="171"/>
      <c r="I254" s="820">
        <v>10</v>
      </c>
      <c r="J254" s="782"/>
    </row>
    <row r="255" spans="1:10" ht="14.25" customHeight="1">
      <c r="A255" s="225">
        <v>27</v>
      </c>
      <c r="B255" s="482" t="s">
        <v>326</v>
      </c>
      <c r="C255" s="728"/>
      <c r="D255" s="407"/>
      <c r="E255" s="253">
        <f t="shared" si="53"/>
        <v>24</v>
      </c>
      <c r="F255" s="153"/>
      <c r="G255" s="153"/>
      <c r="H255" s="139"/>
      <c r="I255" s="820">
        <v>24</v>
      </c>
      <c r="J255" s="784"/>
    </row>
    <row r="256" spans="1:10" ht="14.25" customHeight="1">
      <c r="A256" s="225">
        <v>28</v>
      </c>
      <c r="B256" s="604" t="s">
        <v>327</v>
      </c>
      <c r="C256" s="733"/>
      <c r="D256" s="407"/>
      <c r="E256" s="253">
        <f t="shared" si="53"/>
        <v>1</v>
      </c>
      <c r="F256" s="156"/>
      <c r="G256" s="156"/>
      <c r="H256" s="171"/>
      <c r="I256" s="820">
        <v>1</v>
      </c>
      <c r="J256" s="782"/>
    </row>
    <row r="257" spans="1:13" ht="14.25" customHeight="1">
      <c r="A257" s="1091">
        <v>29</v>
      </c>
      <c r="B257" s="482" t="s">
        <v>328</v>
      </c>
      <c r="C257" s="728"/>
      <c r="D257" s="407"/>
      <c r="E257" s="253">
        <f t="shared" si="53"/>
        <v>140</v>
      </c>
      <c r="F257" s="158"/>
      <c r="G257" s="158"/>
      <c r="H257" s="157"/>
      <c r="I257" s="379">
        <v>140</v>
      </c>
      <c r="J257" s="782"/>
      <c r="K257" s="1096" t="s">
        <v>625</v>
      </c>
      <c r="L257" s="1097"/>
      <c r="M257" s="1097"/>
    </row>
    <row r="258" spans="1:10" ht="14.25" customHeight="1">
      <c r="A258" s="225">
        <v>30</v>
      </c>
      <c r="B258" s="605" t="s">
        <v>329</v>
      </c>
      <c r="C258" s="735"/>
      <c r="D258" s="406"/>
      <c r="E258" s="253">
        <f t="shared" si="53"/>
        <v>46</v>
      </c>
      <c r="F258" s="156"/>
      <c r="G258" s="156"/>
      <c r="H258" s="171"/>
      <c r="I258" s="820">
        <v>46</v>
      </c>
      <c r="J258" s="782"/>
    </row>
    <row r="259" spans="1:10" ht="14.25" customHeight="1">
      <c r="A259" s="225">
        <v>31</v>
      </c>
      <c r="B259" s="482" t="s">
        <v>330</v>
      </c>
      <c r="C259" s="728"/>
      <c r="D259" s="406"/>
      <c r="E259" s="253">
        <f t="shared" si="53"/>
        <v>25</v>
      </c>
      <c r="F259" s="156"/>
      <c r="G259" s="156"/>
      <c r="H259" s="171"/>
      <c r="I259" s="820">
        <v>25</v>
      </c>
      <c r="J259" s="782"/>
    </row>
    <row r="260" spans="1:10" ht="14.25" customHeight="1">
      <c r="A260" s="225">
        <v>32</v>
      </c>
      <c r="B260" s="482" t="s">
        <v>331</v>
      </c>
      <c r="C260" s="728"/>
      <c r="D260" s="406"/>
      <c r="E260" s="253">
        <f t="shared" si="53"/>
        <v>10</v>
      </c>
      <c r="F260" s="156"/>
      <c r="G260" s="156"/>
      <c r="H260" s="171"/>
      <c r="I260" s="820">
        <v>10</v>
      </c>
      <c r="J260" s="782"/>
    </row>
    <row r="261" spans="1:10" ht="14.25" customHeight="1">
      <c r="A261" s="225">
        <v>33</v>
      </c>
      <c r="B261" s="604" t="s">
        <v>332</v>
      </c>
      <c r="C261" s="733"/>
      <c r="D261" s="406"/>
      <c r="E261" s="253">
        <f t="shared" si="53"/>
        <v>10</v>
      </c>
      <c r="F261" s="156"/>
      <c r="G261" s="156"/>
      <c r="H261" s="171"/>
      <c r="I261" s="820">
        <v>10</v>
      </c>
      <c r="J261" s="782"/>
    </row>
    <row r="262" spans="1:10" ht="14.25" customHeight="1">
      <c r="A262" s="225">
        <v>34</v>
      </c>
      <c r="B262" s="482" t="s">
        <v>333</v>
      </c>
      <c r="C262" s="728"/>
      <c r="D262" s="406"/>
      <c r="E262" s="253">
        <f t="shared" si="53"/>
        <v>13</v>
      </c>
      <c r="F262" s="156"/>
      <c r="G262" s="156"/>
      <c r="H262" s="171"/>
      <c r="I262" s="820">
        <v>13</v>
      </c>
      <c r="J262" s="782"/>
    </row>
    <row r="263" spans="1:10" ht="14.25" customHeight="1">
      <c r="A263" s="225">
        <v>35</v>
      </c>
      <c r="B263" s="482" t="s">
        <v>334</v>
      </c>
      <c r="C263" s="728"/>
      <c r="D263" s="406"/>
      <c r="E263" s="253">
        <f t="shared" si="53"/>
        <v>1</v>
      </c>
      <c r="F263" s="156"/>
      <c r="G263" s="156"/>
      <c r="H263" s="171"/>
      <c r="I263" s="820">
        <v>1</v>
      </c>
      <c r="J263" s="782"/>
    </row>
    <row r="264" spans="1:10" ht="14.25" customHeight="1">
      <c r="A264" s="225">
        <v>36</v>
      </c>
      <c r="B264" s="604" t="s">
        <v>335</v>
      </c>
      <c r="C264" s="733"/>
      <c r="D264" s="406"/>
      <c r="E264" s="253">
        <f t="shared" si="53"/>
        <v>10</v>
      </c>
      <c r="F264" s="156"/>
      <c r="G264" s="156"/>
      <c r="H264" s="171"/>
      <c r="I264" s="820">
        <v>10</v>
      </c>
      <c r="J264" s="782"/>
    </row>
    <row r="265" spans="1:10" ht="12.75" customHeight="1">
      <c r="A265" s="225">
        <v>37</v>
      </c>
      <c r="B265" s="482" t="s">
        <v>336</v>
      </c>
      <c r="C265" s="728"/>
      <c r="D265" s="406"/>
      <c r="E265" s="253">
        <f t="shared" si="53"/>
        <v>28</v>
      </c>
      <c r="F265" s="156"/>
      <c r="G265" s="156"/>
      <c r="H265" s="171"/>
      <c r="I265" s="820">
        <v>28</v>
      </c>
      <c r="J265" s="782"/>
    </row>
    <row r="266" spans="1:10" ht="14.25" customHeight="1">
      <c r="A266" s="225">
        <v>38</v>
      </c>
      <c r="B266" s="482" t="s">
        <v>337</v>
      </c>
      <c r="C266" s="728"/>
      <c r="D266" s="406"/>
      <c r="E266" s="253">
        <f t="shared" si="53"/>
        <v>10</v>
      </c>
      <c r="F266" s="156"/>
      <c r="G266" s="156"/>
      <c r="H266" s="171"/>
      <c r="I266" s="820">
        <v>10</v>
      </c>
      <c r="J266" s="782"/>
    </row>
    <row r="267" spans="1:10" ht="14.25" customHeight="1">
      <c r="A267" s="225">
        <v>39</v>
      </c>
      <c r="B267" s="482" t="s">
        <v>338</v>
      </c>
      <c r="C267" s="728"/>
      <c r="D267" s="406"/>
      <c r="E267" s="253">
        <f t="shared" si="53"/>
        <v>9</v>
      </c>
      <c r="F267" s="156"/>
      <c r="G267" s="156"/>
      <c r="H267" s="171"/>
      <c r="I267" s="820">
        <v>9</v>
      </c>
      <c r="J267" s="782"/>
    </row>
    <row r="268" spans="1:10" ht="14.25" customHeight="1">
      <c r="A268" s="225">
        <v>40</v>
      </c>
      <c r="B268" s="604" t="s">
        <v>339</v>
      </c>
      <c r="C268" s="733"/>
      <c r="D268" s="407"/>
      <c r="E268" s="253">
        <f t="shared" si="53"/>
        <v>1</v>
      </c>
      <c r="F268" s="158"/>
      <c r="G268" s="158"/>
      <c r="H268" s="157"/>
      <c r="I268" s="820">
        <v>1</v>
      </c>
      <c r="J268" s="782"/>
    </row>
    <row r="269" spans="1:10" ht="12.75">
      <c r="A269" s="225">
        <v>41</v>
      </c>
      <c r="B269" s="482" t="s">
        <v>340</v>
      </c>
      <c r="C269" s="728"/>
      <c r="D269" s="407"/>
      <c r="E269" s="253">
        <f t="shared" si="53"/>
        <v>35</v>
      </c>
      <c r="F269" s="158"/>
      <c r="G269" s="158"/>
      <c r="H269" s="157"/>
      <c r="I269" s="820">
        <v>35</v>
      </c>
      <c r="J269" s="782"/>
    </row>
    <row r="270" spans="1:10" ht="14.25" customHeight="1">
      <c r="A270" s="225">
        <v>42</v>
      </c>
      <c r="B270" s="606" t="s">
        <v>341</v>
      </c>
      <c r="C270" s="736"/>
      <c r="D270" s="407"/>
      <c r="E270" s="253">
        <f t="shared" si="53"/>
        <v>10</v>
      </c>
      <c r="F270" s="158"/>
      <c r="G270" s="158"/>
      <c r="H270" s="157"/>
      <c r="I270" s="820">
        <v>10</v>
      </c>
      <c r="J270" s="782"/>
    </row>
    <row r="271" spans="1:10" ht="14.25" customHeight="1">
      <c r="A271" s="225">
        <v>43</v>
      </c>
      <c r="B271" s="482" t="s">
        <v>95</v>
      </c>
      <c r="C271" s="728"/>
      <c r="D271" s="407"/>
      <c r="E271" s="253">
        <f t="shared" si="53"/>
        <v>5</v>
      </c>
      <c r="F271" s="158"/>
      <c r="G271" s="158"/>
      <c r="H271" s="157"/>
      <c r="I271" s="820">
        <v>5</v>
      </c>
      <c r="J271" s="782"/>
    </row>
    <row r="272" spans="1:10" ht="14.25" customHeight="1">
      <c r="A272" s="225">
        <v>44</v>
      </c>
      <c r="B272" s="601" t="s">
        <v>96</v>
      </c>
      <c r="C272" s="727"/>
      <c r="D272" s="407"/>
      <c r="E272" s="253">
        <f t="shared" si="53"/>
        <v>10</v>
      </c>
      <c r="F272" s="158"/>
      <c r="G272" s="158"/>
      <c r="H272" s="157"/>
      <c r="I272" s="820">
        <v>10</v>
      </c>
      <c r="J272" s="782"/>
    </row>
    <row r="273" spans="1:10" ht="14.25" customHeight="1">
      <c r="A273" s="225">
        <v>45</v>
      </c>
      <c r="B273" s="601" t="s">
        <v>97</v>
      </c>
      <c r="C273" s="727"/>
      <c r="D273" s="407"/>
      <c r="E273" s="253">
        <f t="shared" si="53"/>
        <v>10</v>
      </c>
      <c r="F273" s="158"/>
      <c r="G273" s="158"/>
      <c r="H273" s="157"/>
      <c r="I273" s="820">
        <v>10</v>
      </c>
      <c r="J273" s="782"/>
    </row>
    <row r="274" spans="1:10" ht="14.25" customHeight="1">
      <c r="A274" s="225">
        <v>46</v>
      </c>
      <c r="B274" s="482" t="s">
        <v>342</v>
      </c>
      <c r="C274" s="728"/>
      <c r="D274" s="407"/>
      <c r="E274" s="253">
        <f t="shared" si="53"/>
        <v>35</v>
      </c>
      <c r="F274" s="158"/>
      <c r="G274" s="158"/>
      <c r="H274" s="157"/>
      <c r="I274" s="820">
        <v>35</v>
      </c>
      <c r="J274" s="782"/>
    </row>
    <row r="275" spans="1:13" ht="14.25" customHeight="1">
      <c r="A275" s="1091">
        <v>47</v>
      </c>
      <c r="B275" s="482" t="s">
        <v>343</v>
      </c>
      <c r="C275" s="728"/>
      <c r="D275" s="407"/>
      <c r="E275" s="253">
        <f t="shared" si="53"/>
        <v>78</v>
      </c>
      <c r="F275" s="158"/>
      <c r="G275" s="158"/>
      <c r="H275" s="157"/>
      <c r="I275" s="379">
        <v>78</v>
      </c>
      <c r="J275" s="782"/>
      <c r="K275" s="1096" t="s">
        <v>619</v>
      </c>
      <c r="L275" s="1097"/>
      <c r="M275" s="1097"/>
    </row>
    <row r="276" spans="1:13" ht="14.25" customHeight="1">
      <c r="A276" s="1091">
        <v>48</v>
      </c>
      <c r="B276" s="603" t="s">
        <v>344</v>
      </c>
      <c r="C276" s="730"/>
      <c r="D276" s="406"/>
      <c r="E276" s="253">
        <f t="shared" si="53"/>
        <v>88</v>
      </c>
      <c r="F276" s="158"/>
      <c r="G276" s="158"/>
      <c r="H276" s="157"/>
      <c r="I276" s="379">
        <v>88</v>
      </c>
      <c r="J276" s="782"/>
      <c r="K276" s="1096" t="s">
        <v>620</v>
      </c>
      <c r="L276" s="1097"/>
      <c r="M276" s="1097"/>
    </row>
    <row r="277" spans="1:10" ht="14.25" customHeight="1">
      <c r="A277" s="225">
        <v>49</v>
      </c>
      <c r="B277" s="482" t="s">
        <v>345</v>
      </c>
      <c r="C277" s="728"/>
      <c r="D277" s="406"/>
      <c r="E277" s="253">
        <f t="shared" si="53"/>
        <v>78</v>
      </c>
      <c r="F277" s="158"/>
      <c r="G277" s="158"/>
      <c r="H277" s="157"/>
      <c r="I277" s="820">
        <v>78</v>
      </c>
      <c r="J277" s="782"/>
    </row>
    <row r="278" spans="1:10" ht="14.25" customHeight="1">
      <c r="A278" s="225">
        <v>50</v>
      </c>
      <c r="B278" s="482" t="s">
        <v>346</v>
      </c>
      <c r="C278" s="728"/>
      <c r="D278" s="407"/>
      <c r="E278" s="253">
        <f t="shared" si="53"/>
        <v>10</v>
      </c>
      <c r="F278" s="158"/>
      <c r="G278" s="158"/>
      <c r="H278" s="157"/>
      <c r="I278" s="820">
        <v>10</v>
      </c>
      <c r="J278" s="782"/>
    </row>
    <row r="279" spans="1:10" ht="14.25" customHeight="1">
      <c r="A279" s="225">
        <v>51</v>
      </c>
      <c r="B279" s="603" t="s">
        <v>98</v>
      </c>
      <c r="C279" s="730"/>
      <c r="D279" s="407"/>
      <c r="E279" s="253">
        <f t="shared" si="53"/>
        <v>9</v>
      </c>
      <c r="F279" s="158"/>
      <c r="G279" s="158"/>
      <c r="H279" s="157"/>
      <c r="I279" s="820">
        <v>9</v>
      </c>
      <c r="J279" s="782"/>
    </row>
    <row r="280" spans="1:11" ht="14.25" customHeight="1">
      <c r="A280" s="225">
        <v>52</v>
      </c>
      <c r="B280" s="268" t="s">
        <v>99</v>
      </c>
      <c r="C280" s="737"/>
      <c r="D280" s="407"/>
      <c r="E280" s="253">
        <f t="shared" si="53"/>
        <v>1</v>
      </c>
      <c r="F280" s="158"/>
      <c r="G280" s="158"/>
      <c r="H280" s="157"/>
      <c r="I280" s="820">
        <v>1</v>
      </c>
      <c r="J280" s="782"/>
      <c r="K280" s="1"/>
    </row>
    <row r="281" spans="1:10" ht="14.25" customHeight="1">
      <c r="A281" s="225">
        <v>53</v>
      </c>
      <c r="B281" s="482" t="s">
        <v>347</v>
      </c>
      <c r="C281" s="728"/>
      <c r="D281" s="407"/>
      <c r="E281" s="253">
        <f t="shared" si="53"/>
        <v>1</v>
      </c>
      <c r="F281" s="158"/>
      <c r="G281" s="158"/>
      <c r="H281" s="157"/>
      <c r="I281" s="820">
        <v>1</v>
      </c>
      <c r="J281" s="782"/>
    </row>
    <row r="282" spans="1:10" ht="14.25" customHeight="1">
      <c r="A282" s="225">
        <v>54</v>
      </c>
      <c r="B282" s="482" t="s">
        <v>348</v>
      </c>
      <c r="C282" s="728"/>
      <c r="D282" s="407"/>
      <c r="E282" s="253">
        <f t="shared" si="53"/>
        <v>149</v>
      </c>
      <c r="F282" s="158"/>
      <c r="G282" s="158"/>
      <c r="H282" s="157"/>
      <c r="I282" s="820">
        <v>149</v>
      </c>
      <c r="J282" s="782"/>
    </row>
    <row r="283" spans="1:10" ht="14.25" customHeight="1">
      <c r="A283" s="225">
        <v>55</v>
      </c>
      <c r="B283" s="482" t="s">
        <v>349</v>
      </c>
      <c r="C283" s="728"/>
      <c r="D283" s="407"/>
      <c r="E283" s="253">
        <f t="shared" si="53"/>
        <v>1</v>
      </c>
      <c r="F283" s="158"/>
      <c r="G283" s="158"/>
      <c r="H283" s="157"/>
      <c r="I283" s="820">
        <v>1</v>
      </c>
      <c r="J283" s="782"/>
    </row>
    <row r="284" spans="1:10" ht="14.25" customHeight="1">
      <c r="A284" s="225">
        <v>56</v>
      </c>
      <c r="B284" s="641" t="s">
        <v>350</v>
      </c>
      <c r="C284" s="738"/>
      <c r="D284" s="407"/>
      <c r="E284" s="253">
        <f t="shared" si="53"/>
        <v>10</v>
      </c>
      <c r="F284" s="158"/>
      <c r="G284" s="158"/>
      <c r="H284" s="157"/>
      <c r="I284" s="820">
        <v>10</v>
      </c>
      <c r="J284" s="782"/>
    </row>
    <row r="285" spans="1:10" ht="14.25" customHeight="1">
      <c r="A285" s="225">
        <v>57</v>
      </c>
      <c r="B285" s="482" t="s">
        <v>351</v>
      </c>
      <c r="C285" s="728"/>
      <c r="D285" s="407"/>
      <c r="E285" s="253">
        <f t="shared" si="53"/>
        <v>37</v>
      </c>
      <c r="F285" s="158"/>
      <c r="G285" s="158"/>
      <c r="H285" s="157"/>
      <c r="I285" s="820">
        <v>37</v>
      </c>
      <c r="J285" s="782"/>
    </row>
    <row r="286" spans="1:10" ht="14.25" customHeight="1">
      <c r="A286" s="225">
        <v>58</v>
      </c>
      <c r="B286" s="482" t="s">
        <v>352</v>
      </c>
      <c r="C286" s="728"/>
      <c r="D286" s="407"/>
      <c r="E286" s="253">
        <f t="shared" si="53"/>
        <v>83</v>
      </c>
      <c r="F286" s="158"/>
      <c r="G286" s="158"/>
      <c r="H286" s="157"/>
      <c r="I286" s="820">
        <v>83</v>
      </c>
      <c r="J286" s="782"/>
    </row>
    <row r="287" spans="1:10" ht="14.25" customHeight="1">
      <c r="A287" s="225">
        <v>59</v>
      </c>
      <c r="B287" s="482" t="s">
        <v>353</v>
      </c>
      <c r="C287" s="728"/>
      <c r="D287" s="407"/>
      <c r="E287" s="253">
        <f t="shared" si="53"/>
        <v>60</v>
      </c>
      <c r="F287" s="187"/>
      <c r="G287" s="187"/>
      <c r="H287" s="160"/>
      <c r="I287" s="820">
        <v>60</v>
      </c>
      <c r="J287" s="784"/>
    </row>
    <row r="288" spans="1:10" ht="14.25" customHeight="1">
      <c r="A288" s="225">
        <v>60</v>
      </c>
      <c r="B288" s="642" t="s">
        <v>100</v>
      </c>
      <c r="C288" s="739"/>
      <c r="D288" s="407"/>
      <c r="E288" s="253">
        <f t="shared" si="53"/>
        <v>44</v>
      </c>
      <c r="F288" s="187"/>
      <c r="G288" s="187"/>
      <c r="H288" s="160"/>
      <c r="I288" s="820">
        <v>44</v>
      </c>
      <c r="J288" s="784"/>
    </row>
    <row r="289" spans="1:10" ht="14.25" customHeight="1">
      <c r="A289" s="225">
        <v>61</v>
      </c>
      <c r="B289" s="482" t="s">
        <v>354</v>
      </c>
      <c r="C289" s="728"/>
      <c r="D289" s="406"/>
      <c r="E289" s="253">
        <f t="shared" si="53"/>
        <v>60</v>
      </c>
      <c r="F289" s="156"/>
      <c r="G289" s="156"/>
      <c r="H289" s="171"/>
      <c r="I289" s="820">
        <v>60</v>
      </c>
      <c r="J289" s="782"/>
    </row>
    <row r="290" spans="1:10" ht="14.25" customHeight="1">
      <c r="A290" s="225">
        <v>62</v>
      </c>
      <c r="B290" s="482" t="s">
        <v>355</v>
      </c>
      <c r="C290" s="728"/>
      <c r="D290" s="406"/>
      <c r="E290" s="253">
        <f t="shared" si="53"/>
        <v>29</v>
      </c>
      <c r="F290" s="156"/>
      <c r="G290" s="156"/>
      <c r="H290" s="171"/>
      <c r="I290" s="820">
        <v>29</v>
      </c>
      <c r="J290" s="782"/>
    </row>
    <row r="291" spans="1:10" ht="14.25" customHeight="1">
      <c r="A291" s="225">
        <v>63</v>
      </c>
      <c r="B291" s="643" t="s">
        <v>428</v>
      </c>
      <c r="C291" s="740"/>
      <c r="D291" s="406"/>
      <c r="E291" s="253">
        <f t="shared" si="53"/>
        <v>10</v>
      </c>
      <c r="F291" s="156"/>
      <c r="G291" s="156"/>
      <c r="H291" s="171"/>
      <c r="I291" s="820">
        <v>10</v>
      </c>
      <c r="J291" s="782"/>
    </row>
    <row r="292" spans="1:10" ht="14.25" customHeight="1">
      <c r="A292" s="225">
        <v>64</v>
      </c>
      <c r="B292" s="482" t="s">
        <v>356</v>
      </c>
      <c r="C292" s="728"/>
      <c r="D292" s="406"/>
      <c r="E292" s="253">
        <f t="shared" si="53"/>
        <v>14</v>
      </c>
      <c r="F292" s="156"/>
      <c r="G292" s="156"/>
      <c r="H292" s="171"/>
      <c r="I292" s="820">
        <v>14</v>
      </c>
      <c r="J292" s="782"/>
    </row>
    <row r="293" spans="1:10" ht="14.25" customHeight="1">
      <c r="A293" s="225">
        <v>65</v>
      </c>
      <c r="B293" s="482" t="s">
        <v>357</v>
      </c>
      <c r="C293" s="728"/>
      <c r="D293" s="406"/>
      <c r="E293" s="253">
        <f t="shared" si="53"/>
        <v>25</v>
      </c>
      <c r="F293" s="156"/>
      <c r="G293" s="156"/>
      <c r="H293" s="171"/>
      <c r="I293" s="820">
        <v>25</v>
      </c>
      <c r="J293" s="782"/>
    </row>
    <row r="294" spans="1:10" ht="14.25" customHeight="1">
      <c r="A294" s="225">
        <v>66</v>
      </c>
      <c r="B294" s="482" t="s">
        <v>358</v>
      </c>
      <c r="C294" s="728"/>
      <c r="D294" s="406"/>
      <c r="E294" s="253">
        <f aca="true" t="shared" si="54" ref="E294:E356">F294+G294+H294+I294+J294</f>
        <v>25</v>
      </c>
      <c r="F294" s="156"/>
      <c r="G294" s="156"/>
      <c r="H294" s="171"/>
      <c r="I294" s="820">
        <v>25</v>
      </c>
      <c r="J294" s="782"/>
    </row>
    <row r="295" spans="1:10" ht="14.25" customHeight="1">
      <c r="A295" s="225">
        <v>67</v>
      </c>
      <c r="B295" s="603" t="s">
        <v>102</v>
      </c>
      <c r="C295" s="730"/>
      <c r="D295" s="406"/>
      <c r="E295" s="253">
        <f t="shared" si="54"/>
        <v>5</v>
      </c>
      <c r="F295" s="153"/>
      <c r="G295" s="153"/>
      <c r="H295" s="139"/>
      <c r="I295" s="820">
        <v>5</v>
      </c>
      <c r="J295" s="784"/>
    </row>
    <row r="296" spans="1:10" ht="14.25" customHeight="1">
      <c r="A296" s="225">
        <v>68</v>
      </c>
      <c r="B296" s="603" t="s">
        <v>101</v>
      </c>
      <c r="C296" s="730"/>
      <c r="D296" s="407"/>
      <c r="E296" s="253">
        <f t="shared" si="54"/>
        <v>12</v>
      </c>
      <c r="F296" s="158"/>
      <c r="G296" s="158"/>
      <c r="H296" s="157"/>
      <c r="I296" s="820">
        <v>12</v>
      </c>
      <c r="J296" s="884"/>
    </row>
    <row r="297" spans="1:10" ht="14.25" customHeight="1">
      <c r="A297" s="225">
        <v>69</v>
      </c>
      <c r="B297" s="482" t="s">
        <v>359</v>
      </c>
      <c r="C297" s="728"/>
      <c r="D297" s="407"/>
      <c r="E297" s="253">
        <f t="shared" si="54"/>
        <v>50</v>
      </c>
      <c r="F297" s="158"/>
      <c r="G297" s="158"/>
      <c r="H297" s="157"/>
      <c r="I297" s="820">
        <v>50</v>
      </c>
      <c r="J297" s="884"/>
    </row>
    <row r="298" spans="1:10" ht="14.25" customHeight="1">
      <c r="A298" s="225">
        <v>70</v>
      </c>
      <c r="B298" s="482" t="s">
        <v>360</v>
      </c>
      <c r="C298" s="728"/>
      <c r="D298" s="407"/>
      <c r="E298" s="253">
        <f t="shared" si="54"/>
        <v>1</v>
      </c>
      <c r="F298" s="158"/>
      <c r="G298" s="158"/>
      <c r="H298" s="157"/>
      <c r="I298" s="820">
        <v>1</v>
      </c>
      <c r="J298" s="884"/>
    </row>
    <row r="299" spans="1:10" ht="14.25" customHeight="1">
      <c r="A299" s="225">
        <v>71</v>
      </c>
      <c r="B299" s="482" t="s">
        <v>361</v>
      </c>
      <c r="C299" s="728"/>
      <c r="D299" s="407"/>
      <c r="E299" s="253">
        <f t="shared" si="54"/>
        <v>6</v>
      </c>
      <c r="F299" s="158"/>
      <c r="G299" s="158"/>
      <c r="H299" s="157"/>
      <c r="I299" s="820">
        <v>6</v>
      </c>
      <c r="J299" s="884"/>
    </row>
    <row r="300" spans="1:10" ht="14.25" customHeight="1">
      <c r="A300" s="225">
        <v>72</v>
      </c>
      <c r="B300" s="641" t="s">
        <v>362</v>
      </c>
      <c r="C300" s="738"/>
      <c r="D300" s="407"/>
      <c r="E300" s="253">
        <f t="shared" si="54"/>
        <v>20</v>
      </c>
      <c r="F300" s="158"/>
      <c r="G300" s="158"/>
      <c r="H300" s="157"/>
      <c r="I300" s="820">
        <v>20</v>
      </c>
      <c r="J300" s="884"/>
    </row>
    <row r="301" spans="1:10" ht="14.25" customHeight="1">
      <c r="A301" s="225">
        <v>73</v>
      </c>
      <c r="B301" s="490" t="s">
        <v>103</v>
      </c>
      <c r="C301" s="734"/>
      <c r="D301" s="407"/>
      <c r="E301" s="253">
        <f t="shared" si="54"/>
        <v>1</v>
      </c>
      <c r="F301" s="158"/>
      <c r="G301" s="158"/>
      <c r="H301" s="157"/>
      <c r="I301" s="820">
        <v>1</v>
      </c>
      <c r="J301" s="884"/>
    </row>
    <row r="302" spans="1:10" ht="14.25" customHeight="1">
      <c r="A302" s="225">
        <v>74</v>
      </c>
      <c r="B302" s="482" t="s">
        <v>363</v>
      </c>
      <c r="C302" s="728"/>
      <c r="D302" s="407"/>
      <c r="E302" s="253">
        <f t="shared" si="54"/>
        <v>641</v>
      </c>
      <c r="F302" s="158">
        <v>640</v>
      </c>
      <c r="G302" s="158"/>
      <c r="H302" s="157"/>
      <c r="I302" s="820">
        <v>1</v>
      </c>
      <c r="J302" s="884"/>
    </row>
    <row r="303" spans="1:10" ht="14.25" customHeight="1">
      <c r="A303" s="225">
        <v>75</v>
      </c>
      <c r="B303" s="482" t="s">
        <v>364</v>
      </c>
      <c r="C303" s="728"/>
      <c r="D303" s="407"/>
      <c r="E303" s="253">
        <f t="shared" si="54"/>
        <v>10</v>
      </c>
      <c r="F303" s="158"/>
      <c r="G303" s="158"/>
      <c r="H303" s="157"/>
      <c r="I303" s="820">
        <v>10</v>
      </c>
      <c r="J303" s="884"/>
    </row>
    <row r="304" spans="1:10" ht="14.25" customHeight="1">
      <c r="A304" s="225">
        <v>76</v>
      </c>
      <c r="B304" s="604" t="s">
        <v>86</v>
      </c>
      <c r="C304" s="733"/>
      <c r="D304" s="407"/>
      <c r="E304" s="253">
        <f t="shared" si="54"/>
        <v>1</v>
      </c>
      <c r="F304" s="158"/>
      <c r="G304" s="158"/>
      <c r="H304" s="157"/>
      <c r="I304" s="820">
        <v>1</v>
      </c>
      <c r="J304" s="884"/>
    </row>
    <row r="305" spans="1:13" ht="14.25" customHeight="1">
      <c r="A305" s="1091">
        <v>77</v>
      </c>
      <c r="B305" s="482" t="s">
        <v>365</v>
      </c>
      <c r="C305" s="728"/>
      <c r="D305" s="407"/>
      <c r="E305" s="253">
        <f t="shared" si="54"/>
        <v>135</v>
      </c>
      <c r="F305" s="158"/>
      <c r="G305" s="158"/>
      <c r="H305" s="157"/>
      <c r="I305" s="379">
        <v>135</v>
      </c>
      <c r="J305" s="884"/>
      <c r="K305" s="1096" t="s">
        <v>621</v>
      </c>
      <c r="L305" s="1098"/>
      <c r="M305" s="1098"/>
    </row>
    <row r="306" spans="1:10" ht="14.25" customHeight="1">
      <c r="A306" s="225">
        <v>78</v>
      </c>
      <c r="B306" s="602" t="s">
        <v>104</v>
      </c>
      <c r="C306" s="731"/>
      <c r="D306" s="407"/>
      <c r="E306" s="253">
        <f t="shared" si="54"/>
        <v>10</v>
      </c>
      <c r="F306" s="158"/>
      <c r="G306" s="158"/>
      <c r="H306" s="157"/>
      <c r="I306" s="820">
        <v>10</v>
      </c>
      <c r="J306" s="884"/>
    </row>
    <row r="307" spans="1:10" ht="14.25" customHeight="1">
      <c r="A307" s="225">
        <v>79</v>
      </c>
      <c r="B307" s="601" t="s">
        <v>105</v>
      </c>
      <c r="C307" s="727"/>
      <c r="D307" s="407"/>
      <c r="E307" s="253">
        <f t="shared" si="54"/>
        <v>10</v>
      </c>
      <c r="F307" s="158"/>
      <c r="G307" s="158"/>
      <c r="H307" s="157"/>
      <c r="I307" s="820">
        <v>10</v>
      </c>
      <c r="J307" s="884"/>
    </row>
    <row r="308" spans="1:10" ht="14.25" customHeight="1">
      <c r="A308" s="225">
        <v>80</v>
      </c>
      <c r="B308" s="482" t="s">
        <v>106</v>
      </c>
      <c r="C308" s="728"/>
      <c r="D308" s="407"/>
      <c r="E308" s="253">
        <f t="shared" si="54"/>
        <v>5</v>
      </c>
      <c r="F308" s="158"/>
      <c r="G308" s="158"/>
      <c r="H308" s="157"/>
      <c r="I308" s="820">
        <v>5</v>
      </c>
      <c r="J308" s="884"/>
    </row>
    <row r="309" spans="1:10" ht="14.25" customHeight="1">
      <c r="A309" s="225">
        <v>81</v>
      </c>
      <c r="B309" s="482" t="s">
        <v>366</v>
      </c>
      <c r="C309" s="728"/>
      <c r="D309" s="407"/>
      <c r="E309" s="253">
        <f t="shared" si="54"/>
        <v>99</v>
      </c>
      <c r="F309" s="172"/>
      <c r="G309" s="172"/>
      <c r="H309" s="155"/>
      <c r="I309" s="820">
        <v>99</v>
      </c>
      <c r="J309" s="885"/>
    </row>
    <row r="310" spans="1:10" ht="14.25" customHeight="1">
      <c r="A310" s="225">
        <v>82</v>
      </c>
      <c r="B310" s="482" t="s">
        <v>367</v>
      </c>
      <c r="C310" s="728"/>
      <c r="D310" s="407"/>
      <c r="E310" s="261">
        <f t="shared" si="54"/>
        <v>0</v>
      </c>
      <c r="F310" s="163"/>
      <c r="G310" s="163"/>
      <c r="H310" s="142"/>
      <c r="I310" s="944">
        <v>0</v>
      </c>
      <c r="J310" s="884"/>
    </row>
    <row r="311" spans="1:10" ht="14.25" customHeight="1">
      <c r="A311" s="225">
        <v>83</v>
      </c>
      <c r="B311" s="482" t="s">
        <v>107</v>
      </c>
      <c r="C311" s="728"/>
      <c r="D311" s="407"/>
      <c r="E311" s="253">
        <f t="shared" si="54"/>
        <v>1</v>
      </c>
      <c r="F311" s="158"/>
      <c r="G311" s="158"/>
      <c r="H311" s="157"/>
      <c r="I311" s="820">
        <v>1</v>
      </c>
      <c r="J311" s="884"/>
    </row>
    <row r="312" spans="1:10" ht="14.25" customHeight="1">
      <c r="A312" s="225">
        <v>84</v>
      </c>
      <c r="B312" s="482" t="s">
        <v>368</v>
      </c>
      <c r="C312" s="728"/>
      <c r="D312" s="407"/>
      <c r="E312" s="253">
        <f t="shared" si="54"/>
        <v>50</v>
      </c>
      <c r="F312" s="158"/>
      <c r="G312" s="158"/>
      <c r="H312" s="157"/>
      <c r="I312" s="820">
        <v>50</v>
      </c>
      <c r="J312" s="884"/>
    </row>
    <row r="313" spans="1:10" ht="14.25" customHeight="1">
      <c r="A313" s="225">
        <v>85</v>
      </c>
      <c r="B313" s="394" t="s">
        <v>369</v>
      </c>
      <c r="C313" s="741"/>
      <c r="D313" s="407"/>
      <c r="E313" s="253">
        <f t="shared" si="54"/>
        <v>90</v>
      </c>
      <c r="F313" s="158"/>
      <c r="G313" s="158"/>
      <c r="H313" s="157"/>
      <c r="I313" s="820">
        <v>90</v>
      </c>
      <c r="J313" s="884"/>
    </row>
    <row r="314" spans="1:10" ht="14.25" customHeight="1" thickBot="1">
      <c r="A314" s="225">
        <v>86</v>
      </c>
      <c r="B314" s="482" t="s">
        <v>370</v>
      </c>
      <c r="C314" s="728"/>
      <c r="D314" s="1037"/>
      <c r="E314" s="253">
        <f t="shared" si="54"/>
        <v>90</v>
      </c>
      <c r="F314" s="158"/>
      <c r="G314" s="158"/>
      <c r="H314" s="157"/>
      <c r="I314" s="820">
        <v>90</v>
      </c>
      <c r="J314" s="884"/>
    </row>
    <row r="315" spans="1:10" ht="14.25" customHeight="1">
      <c r="A315" s="225">
        <v>87</v>
      </c>
      <c r="B315" s="482" t="s">
        <v>371</v>
      </c>
      <c r="C315" s="728"/>
      <c r="D315" s="407"/>
      <c r="E315" s="253">
        <f t="shared" si="54"/>
        <v>1</v>
      </c>
      <c r="F315" s="158"/>
      <c r="G315" s="158"/>
      <c r="H315" s="157"/>
      <c r="I315" s="820">
        <v>1</v>
      </c>
      <c r="J315" s="884"/>
    </row>
    <row r="316" spans="1:10" ht="14.25" customHeight="1">
      <c r="A316" s="204">
        <v>88</v>
      </c>
      <c r="B316" s="482" t="s">
        <v>372</v>
      </c>
      <c r="C316" s="728"/>
      <c r="D316" s="407"/>
      <c r="E316" s="253">
        <f t="shared" si="54"/>
        <v>28</v>
      </c>
      <c r="F316" s="158"/>
      <c r="G316" s="158"/>
      <c r="H316" s="157"/>
      <c r="I316" s="820">
        <v>28</v>
      </c>
      <c r="J316" s="884"/>
    </row>
    <row r="317" spans="1:10" ht="14.25" customHeight="1">
      <c r="A317" s="204">
        <v>89</v>
      </c>
      <c r="B317" s="482" t="s">
        <v>373</v>
      </c>
      <c r="C317" s="728"/>
      <c r="D317" s="407"/>
      <c r="E317" s="253">
        <f t="shared" si="54"/>
        <v>10</v>
      </c>
      <c r="F317" s="158"/>
      <c r="G317" s="158"/>
      <c r="H317" s="157"/>
      <c r="I317" s="820">
        <v>10</v>
      </c>
      <c r="J317" s="884"/>
    </row>
    <row r="318" spans="1:10" ht="14.25" customHeight="1">
      <c r="A318" s="204">
        <v>90</v>
      </c>
      <c r="B318" s="482" t="s">
        <v>374</v>
      </c>
      <c r="C318" s="728"/>
      <c r="D318" s="407"/>
      <c r="E318" s="253">
        <f t="shared" si="54"/>
        <v>10</v>
      </c>
      <c r="F318" s="158"/>
      <c r="G318" s="158"/>
      <c r="H318" s="157"/>
      <c r="I318" s="820">
        <v>10</v>
      </c>
      <c r="J318" s="884"/>
    </row>
    <row r="319" spans="1:10" ht="14.25" customHeight="1">
      <c r="A319" s="204">
        <v>91</v>
      </c>
      <c r="B319" s="482" t="s">
        <v>375</v>
      </c>
      <c r="C319" s="728"/>
      <c r="D319" s="407"/>
      <c r="E319" s="253">
        <f t="shared" si="54"/>
        <v>10</v>
      </c>
      <c r="F319" s="430"/>
      <c r="G319" s="430"/>
      <c r="H319" s="430"/>
      <c r="I319" s="820">
        <v>10</v>
      </c>
      <c r="J319" s="772"/>
    </row>
    <row r="320" spans="1:10" ht="14.25" customHeight="1">
      <c r="A320" s="204">
        <v>92</v>
      </c>
      <c r="B320" s="482" t="s">
        <v>376</v>
      </c>
      <c r="C320" s="728"/>
      <c r="D320" s="407"/>
      <c r="E320" s="253">
        <f t="shared" si="54"/>
        <v>10</v>
      </c>
      <c r="F320" s="430"/>
      <c r="G320" s="430"/>
      <c r="H320" s="430"/>
      <c r="I320" s="820">
        <v>10</v>
      </c>
      <c r="J320" s="772"/>
    </row>
    <row r="321" spans="1:10" ht="14.25" customHeight="1">
      <c r="A321" s="204">
        <v>93</v>
      </c>
      <c r="B321" s="482" t="s">
        <v>108</v>
      </c>
      <c r="C321" s="728"/>
      <c r="D321" s="407"/>
      <c r="E321" s="253">
        <f t="shared" si="54"/>
        <v>1</v>
      </c>
      <c r="F321" s="430"/>
      <c r="G321" s="430"/>
      <c r="H321" s="430"/>
      <c r="I321" s="820">
        <v>1</v>
      </c>
      <c r="J321" s="772"/>
    </row>
    <row r="322" spans="1:10" ht="14.25" customHeight="1">
      <c r="A322" s="204">
        <v>94</v>
      </c>
      <c r="B322" s="482" t="s">
        <v>377</v>
      </c>
      <c r="C322" s="728"/>
      <c r="D322" s="407"/>
      <c r="E322" s="253">
        <f t="shared" si="54"/>
        <v>18</v>
      </c>
      <c r="F322" s="430"/>
      <c r="G322" s="430"/>
      <c r="H322" s="430"/>
      <c r="I322" s="820">
        <v>18</v>
      </c>
      <c r="J322" s="772"/>
    </row>
    <row r="323" spans="1:10" ht="14.25" customHeight="1">
      <c r="A323" s="204">
        <v>95</v>
      </c>
      <c r="B323" s="482" t="s">
        <v>378</v>
      </c>
      <c r="C323" s="728"/>
      <c r="D323" s="407"/>
      <c r="E323" s="253">
        <f t="shared" si="54"/>
        <v>10</v>
      </c>
      <c r="F323" s="430"/>
      <c r="G323" s="430"/>
      <c r="H323" s="430"/>
      <c r="I323" s="820">
        <v>10</v>
      </c>
      <c r="J323" s="772"/>
    </row>
    <row r="324" spans="1:13" ht="14.25" customHeight="1">
      <c r="A324" s="1092">
        <v>96</v>
      </c>
      <c r="B324" s="482" t="s">
        <v>131</v>
      </c>
      <c r="C324" s="728"/>
      <c r="D324" s="407"/>
      <c r="E324" s="253">
        <f t="shared" si="54"/>
        <v>110</v>
      </c>
      <c r="F324" s="430"/>
      <c r="G324" s="430"/>
      <c r="H324" s="430"/>
      <c r="I324" s="379">
        <v>110</v>
      </c>
      <c r="J324" s="772"/>
      <c r="K324" s="1096" t="s">
        <v>622</v>
      </c>
      <c r="L324" s="1098"/>
      <c r="M324" s="1098"/>
    </row>
    <row r="325" spans="1:10" ht="14.25" customHeight="1">
      <c r="A325" s="204">
        <v>97</v>
      </c>
      <c r="B325" s="641" t="s">
        <v>109</v>
      </c>
      <c r="C325" s="738"/>
      <c r="D325" s="407"/>
      <c r="E325" s="253">
        <f t="shared" si="54"/>
        <v>10</v>
      </c>
      <c r="F325" s="430"/>
      <c r="G325" s="430"/>
      <c r="H325" s="430"/>
      <c r="I325" s="820">
        <v>10</v>
      </c>
      <c r="J325" s="772"/>
    </row>
    <row r="326" spans="1:10" ht="14.25" customHeight="1">
      <c r="A326" s="204">
        <v>98</v>
      </c>
      <c r="B326" s="268" t="s">
        <v>110</v>
      </c>
      <c r="C326" s="737"/>
      <c r="D326" s="407"/>
      <c r="E326" s="253">
        <f t="shared" si="54"/>
        <v>19</v>
      </c>
      <c r="F326" s="430"/>
      <c r="G326" s="430"/>
      <c r="H326" s="430"/>
      <c r="I326" s="820">
        <v>19</v>
      </c>
      <c r="J326" s="772"/>
    </row>
    <row r="327" spans="1:10" ht="14.25" customHeight="1">
      <c r="A327" s="204">
        <v>99</v>
      </c>
      <c r="B327" s="482" t="s">
        <v>379</v>
      </c>
      <c r="C327" s="728"/>
      <c r="D327" s="407"/>
      <c r="E327" s="253">
        <f t="shared" si="54"/>
        <v>10</v>
      </c>
      <c r="F327" s="430"/>
      <c r="G327" s="430"/>
      <c r="H327" s="430"/>
      <c r="I327" s="820">
        <v>10</v>
      </c>
      <c r="J327" s="772"/>
    </row>
    <row r="328" spans="1:10" ht="14.25" customHeight="1">
      <c r="A328" s="204">
        <v>100</v>
      </c>
      <c r="B328" s="641" t="s">
        <v>111</v>
      </c>
      <c r="C328" s="738"/>
      <c r="D328" s="407"/>
      <c r="E328" s="253">
        <f t="shared" si="54"/>
        <v>177</v>
      </c>
      <c r="F328" s="430"/>
      <c r="G328" s="430"/>
      <c r="H328" s="430"/>
      <c r="I328" s="820">
        <v>177</v>
      </c>
      <c r="J328" s="772"/>
    </row>
    <row r="329" spans="1:10" ht="14.25" customHeight="1">
      <c r="A329" s="204">
        <v>101</v>
      </c>
      <c r="B329" s="641" t="s">
        <v>112</v>
      </c>
      <c r="C329" s="738"/>
      <c r="D329" s="772"/>
      <c r="E329" s="253">
        <f t="shared" si="54"/>
        <v>10</v>
      </c>
      <c r="F329" s="380"/>
      <c r="G329" s="380"/>
      <c r="H329" s="380"/>
      <c r="I329" s="820">
        <v>10</v>
      </c>
      <c r="J329" s="773"/>
    </row>
    <row r="330" spans="1:13" ht="14.25" customHeight="1">
      <c r="A330" s="1092">
        <v>102</v>
      </c>
      <c r="B330" s="482" t="s">
        <v>380</v>
      </c>
      <c r="C330" s="728"/>
      <c r="D330" s="772"/>
      <c r="E330" s="253">
        <f t="shared" si="54"/>
        <v>19</v>
      </c>
      <c r="F330" s="430"/>
      <c r="G330" s="430"/>
      <c r="H330" s="430"/>
      <c r="I330" s="379">
        <v>19</v>
      </c>
      <c r="J330" s="772"/>
      <c r="K330" s="1096" t="s">
        <v>623</v>
      </c>
      <c r="L330" s="1098"/>
      <c r="M330" s="1098"/>
    </row>
    <row r="331" spans="1:10" ht="14.25" customHeight="1">
      <c r="A331" s="204">
        <v>103</v>
      </c>
      <c r="B331" s="482" t="s">
        <v>113</v>
      </c>
      <c r="C331" s="728"/>
      <c r="D331" s="772"/>
      <c r="E331" s="253">
        <f t="shared" si="54"/>
        <v>73</v>
      </c>
      <c r="F331" s="393"/>
      <c r="G331" s="393"/>
      <c r="H331" s="393"/>
      <c r="I331" s="820">
        <v>73</v>
      </c>
      <c r="J331" s="886"/>
    </row>
    <row r="332" spans="1:10" ht="14.25" customHeight="1">
      <c r="A332" s="204">
        <v>104</v>
      </c>
      <c r="B332" s="482" t="s">
        <v>381</v>
      </c>
      <c r="C332" s="728"/>
      <c r="D332" s="772"/>
      <c r="E332" s="253">
        <f t="shared" si="54"/>
        <v>82</v>
      </c>
      <c r="F332" s="430"/>
      <c r="G332" s="430"/>
      <c r="H332" s="430"/>
      <c r="I332" s="820">
        <v>82</v>
      </c>
      <c r="J332" s="772"/>
    </row>
    <row r="333" spans="1:10" ht="14.25" customHeight="1">
      <c r="A333" s="204">
        <v>105</v>
      </c>
      <c r="B333" s="644" t="s">
        <v>382</v>
      </c>
      <c r="C333" s="742"/>
      <c r="D333" s="772"/>
      <c r="E333" s="253">
        <f t="shared" si="54"/>
        <v>10</v>
      </c>
      <c r="F333" s="430"/>
      <c r="G333" s="430"/>
      <c r="H333" s="430"/>
      <c r="I333" s="820">
        <v>10</v>
      </c>
      <c r="J333" s="772"/>
    </row>
    <row r="334" spans="1:10" ht="14.25" customHeight="1">
      <c r="A334" s="204">
        <v>106</v>
      </c>
      <c r="B334" s="482" t="s">
        <v>383</v>
      </c>
      <c r="C334" s="728"/>
      <c r="D334" s="772"/>
      <c r="E334" s="253">
        <f t="shared" si="54"/>
        <v>4</v>
      </c>
      <c r="F334" s="430"/>
      <c r="G334" s="430"/>
      <c r="H334" s="430"/>
      <c r="I334" s="820">
        <v>4</v>
      </c>
      <c r="J334" s="772"/>
    </row>
    <row r="335" spans="1:10" ht="14.25" customHeight="1">
      <c r="A335" s="204">
        <v>107</v>
      </c>
      <c r="B335" s="482" t="s">
        <v>384</v>
      </c>
      <c r="C335" s="728"/>
      <c r="D335" s="772"/>
      <c r="E335" s="253">
        <f t="shared" si="54"/>
        <v>8</v>
      </c>
      <c r="F335" s="430"/>
      <c r="G335" s="430"/>
      <c r="H335" s="430"/>
      <c r="I335" s="820">
        <v>8</v>
      </c>
      <c r="J335" s="772"/>
    </row>
    <row r="336" spans="1:10" ht="14.25" customHeight="1">
      <c r="A336" s="204">
        <v>108</v>
      </c>
      <c r="B336" s="641" t="s">
        <v>114</v>
      </c>
      <c r="C336" s="738"/>
      <c r="D336" s="772"/>
      <c r="E336" s="253">
        <f t="shared" si="54"/>
        <v>10</v>
      </c>
      <c r="F336" s="430"/>
      <c r="G336" s="430"/>
      <c r="H336" s="430"/>
      <c r="I336" s="820">
        <v>10</v>
      </c>
      <c r="J336" s="772"/>
    </row>
    <row r="337" spans="1:10" ht="14.25" customHeight="1">
      <c r="A337" s="204">
        <v>109</v>
      </c>
      <c r="B337" s="482" t="s">
        <v>115</v>
      </c>
      <c r="C337" s="728"/>
      <c r="D337" s="772"/>
      <c r="E337" s="253">
        <f t="shared" si="54"/>
        <v>6</v>
      </c>
      <c r="F337" s="430"/>
      <c r="G337" s="430"/>
      <c r="H337" s="430"/>
      <c r="I337" s="820">
        <v>6</v>
      </c>
      <c r="J337" s="772"/>
    </row>
    <row r="338" spans="1:10" ht="14.25" customHeight="1">
      <c r="A338" s="204">
        <v>110</v>
      </c>
      <c r="B338" s="603" t="s">
        <v>116</v>
      </c>
      <c r="C338" s="730"/>
      <c r="D338" s="772"/>
      <c r="E338" s="253">
        <f t="shared" si="54"/>
        <v>3</v>
      </c>
      <c r="F338" s="430"/>
      <c r="G338" s="430"/>
      <c r="H338" s="430"/>
      <c r="I338" s="820">
        <v>3</v>
      </c>
      <c r="J338" s="772"/>
    </row>
    <row r="339" spans="1:10" ht="14.25" customHeight="1">
      <c r="A339" s="204">
        <v>111</v>
      </c>
      <c r="B339" s="603" t="s">
        <v>385</v>
      </c>
      <c r="C339" s="730"/>
      <c r="D339" s="772"/>
      <c r="E339" s="253">
        <f t="shared" si="54"/>
        <v>1</v>
      </c>
      <c r="F339" s="430"/>
      <c r="G339" s="430"/>
      <c r="H339" s="430"/>
      <c r="I339" s="820">
        <v>1</v>
      </c>
      <c r="J339" s="772"/>
    </row>
    <row r="340" spans="1:10" ht="14.25" customHeight="1">
      <c r="A340" s="204">
        <v>112</v>
      </c>
      <c r="B340" s="482" t="s">
        <v>386</v>
      </c>
      <c r="C340" s="728"/>
      <c r="D340" s="772"/>
      <c r="E340" s="253">
        <f t="shared" si="54"/>
        <v>1</v>
      </c>
      <c r="F340" s="430"/>
      <c r="G340" s="430"/>
      <c r="H340" s="430"/>
      <c r="I340" s="820">
        <v>1</v>
      </c>
      <c r="J340" s="772"/>
    </row>
    <row r="341" spans="1:13" ht="14.25" customHeight="1">
      <c r="A341" s="1092">
        <v>113</v>
      </c>
      <c r="B341" s="603" t="s">
        <v>117</v>
      </c>
      <c r="C341" s="730"/>
      <c r="D341" s="772"/>
      <c r="E341" s="253">
        <f t="shared" si="54"/>
        <v>123</v>
      </c>
      <c r="F341" s="430"/>
      <c r="G341" s="430"/>
      <c r="H341" s="430"/>
      <c r="I341" s="379">
        <v>123</v>
      </c>
      <c r="J341" s="772"/>
      <c r="K341" s="1096" t="s">
        <v>624</v>
      </c>
      <c r="L341" s="1098"/>
      <c r="M341" s="1098"/>
    </row>
    <row r="342" spans="1:10" ht="14.25" customHeight="1">
      <c r="A342" s="204">
        <v>114</v>
      </c>
      <c r="B342" s="603" t="s">
        <v>387</v>
      </c>
      <c r="C342" s="730"/>
      <c r="D342" s="772"/>
      <c r="E342" s="253">
        <f t="shared" si="54"/>
        <v>5</v>
      </c>
      <c r="F342" s="430"/>
      <c r="G342" s="430"/>
      <c r="H342" s="430"/>
      <c r="I342" s="820">
        <v>5</v>
      </c>
      <c r="J342" s="772"/>
    </row>
    <row r="343" spans="1:10" ht="14.25" customHeight="1">
      <c r="A343" s="204">
        <v>115</v>
      </c>
      <c r="B343" s="602" t="s">
        <v>388</v>
      </c>
      <c r="C343" s="731"/>
      <c r="D343" s="772"/>
      <c r="E343" s="253">
        <f t="shared" si="54"/>
        <v>1</v>
      </c>
      <c r="F343" s="430"/>
      <c r="G343" s="430"/>
      <c r="H343" s="430"/>
      <c r="I343" s="820">
        <v>1</v>
      </c>
      <c r="J343" s="772"/>
    </row>
    <row r="344" spans="1:10" ht="14.25" customHeight="1">
      <c r="A344" s="204">
        <v>116</v>
      </c>
      <c r="B344" s="641" t="s">
        <v>118</v>
      </c>
      <c r="C344" s="738"/>
      <c r="D344" s="772"/>
      <c r="E344" s="253">
        <f t="shared" si="54"/>
        <v>1</v>
      </c>
      <c r="F344" s="430"/>
      <c r="G344" s="430"/>
      <c r="H344" s="430"/>
      <c r="I344" s="820">
        <v>1</v>
      </c>
      <c r="J344" s="772"/>
    </row>
    <row r="345" spans="1:10" ht="14.25" customHeight="1">
      <c r="A345" s="204">
        <v>117</v>
      </c>
      <c r="B345" s="482" t="s">
        <v>389</v>
      </c>
      <c r="C345" s="728"/>
      <c r="D345" s="772"/>
      <c r="E345" s="253">
        <f t="shared" si="54"/>
        <v>8</v>
      </c>
      <c r="F345" s="430"/>
      <c r="G345" s="430"/>
      <c r="H345" s="430"/>
      <c r="I345" s="820">
        <v>8</v>
      </c>
      <c r="J345" s="772"/>
    </row>
    <row r="346" spans="1:10" ht="14.25" customHeight="1">
      <c r="A346" s="204">
        <v>118</v>
      </c>
      <c r="B346" s="482" t="s">
        <v>390</v>
      </c>
      <c r="C346" s="728"/>
      <c r="D346" s="772"/>
      <c r="E346" s="253">
        <f t="shared" si="54"/>
        <v>8</v>
      </c>
      <c r="F346" s="430"/>
      <c r="G346" s="430"/>
      <c r="H346" s="430"/>
      <c r="I346" s="820">
        <v>8</v>
      </c>
      <c r="J346" s="772"/>
    </row>
    <row r="347" spans="1:10" ht="14.25" customHeight="1">
      <c r="A347" s="204">
        <v>119</v>
      </c>
      <c r="B347" s="482" t="s">
        <v>391</v>
      </c>
      <c r="C347" s="728"/>
      <c r="D347" s="772"/>
      <c r="E347" s="253">
        <f t="shared" si="54"/>
        <v>10</v>
      </c>
      <c r="F347" s="430"/>
      <c r="G347" s="430"/>
      <c r="H347" s="430"/>
      <c r="I347" s="820">
        <v>10</v>
      </c>
      <c r="J347" s="772"/>
    </row>
    <row r="348" spans="1:10" ht="14.25" customHeight="1">
      <c r="A348" s="204">
        <v>120</v>
      </c>
      <c r="B348" s="603" t="s">
        <v>119</v>
      </c>
      <c r="C348" s="730"/>
      <c r="D348" s="772"/>
      <c r="E348" s="253">
        <f t="shared" si="54"/>
        <v>1</v>
      </c>
      <c r="F348" s="430"/>
      <c r="G348" s="430"/>
      <c r="H348" s="430"/>
      <c r="I348" s="820">
        <v>1</v>
      </c>
      <c r="J348" s="772"/>
    </row>
    <row r="349" spans="1:10" ht="14.25" customHeight="1" thickBot="1">
      <c r="A349" s="204">
        <v>121</v>
      </c>
      <c r="B349" s="603" t="s">
        <v>120</v>
      </c>
      <c r="C349" s="730"/>
      <c r="D349" s="1038"/>
      <c r="E349" s="253">
        <f t="shared" si="54"/>
        <v>1</v>
      </c>
      <c r="F349" s="430"/>
      <c r="G349" s="430"/>
      <c r="H349" s="430"/>
      <c r="I349" s="820">
        <v>1</v>
      </c>
      <c r="J349" s="772"/>
    </row>
    <row r="350" spans="1:10" ht="14.25" customHeight="1">
      <c r="A350" s="204">
        <v>122</v>
      </c>
      <c r="B350" s="482" t="s">
        <v>392</v>
      </c>
      <c r="C350" s="728"/>
      <c r="D350" s="773"/>
      <c r="E350" s="253">
        <f t="shared" si="54"/>
        <v>15</v>
      </c>
      <c r="F350" s="380"/>
      <c r="G350" s="380"/>
      <c r="H350" s="380"/>
      <c r="I350" s="820">
        <v>15</v>
      </c>
      <c r="J350" s="773"/>
    </row>
    <row r="351" spans="1:10" ht="14.25" customHeight="1">
      <c r="A351" s="204">
        <v>123</v>
      </c>
      <c r="B351" s="482" t="s">
        <v>429</v>
      </c>
      <c r="C351" s="728"/>
      <c r="D351" s="773"/>
      <c r="E351" s="253">
        <f t="shared" si="54"/>
        <v>10</v>
      </c>
      <c r="F351" s="430"/>
      <c r="G351" s="430"/>
      <c r="H351" s="430"/>
      <c r="I351" s="820">
        <v>10</v>
      </c>
      <c r="J351" s="772"/>
    </row>
    <row r="352" spans="1:10" ht="14.25" customHeight="1">
      <c r="A352" s="204">
        <v>125</v>
      </c>
      <c r="B352" s="482" t="s">
        <v>121</v>
      </c>
      <c r="C352" s="728"/>
      <c r="D352" s="773"/>
      <c r="E352" s="253">
        <f t="shared" si="54"/>
        <v>10</v>
      </c>
      <c r="F352" s="396"/>
      <c r="G352" s="396"/>
      <c r="H352" s="998"/>
      <c r="I352" s="821">
        <v>10</v>
      </c>
      <c r="J352" s="887"/>
    </row>
    <row r="353" spans="1:10" ht="14.25" customHeight="1">
      <c r="A353" s="204">
        <v>126</v>
      </c>
      <c r="B353" s="482" t="s">
        <v>122</v>
      </c>
      <c r="C353" s="728"/>
      <c r="D353" s="773"/>
      <c r="E353" s="253">
        <f t="shared" si="54"/>
        <v>25</v>
      </c>
      <c r="F353" s="380"/>
      <c r="G353" s="380"/>
      <c r="H353" s="380"/>
      <c r="I353" s="820">
        <v>25</v>
      </c>
      <c r="J353" s="773"/>
    </row>
    <row r="354" spans="1:10" ht="14.25" customHeight="1">
      <c r="A354" s="204">
        <v>127</v>
      </c>
      <c r="B354" s="482" t="s">
        <v>123</v>
      </c>
      <c r="C354" s="728"/>
      <c r="D354" s="773"/>
      <c r="E354" s="253">
        <f t="shared" si="54"/>
        <v>12</v>
      </c>
      <c r="F354" s="430"/>
      <c r="G354" s="430"/>
      <c r="H354" s="430"/>
      <c r="I354" s="820">
        <v>12</v>
      </c>
      <c r="J354" s="772"/>
    </row>
    <row r="355" spans="1:10" ht="14.25" customHeight="1">
      <c r="A355" s="204">
        <v>128</v>
      </c>
      <c r="B355" s="644" t="s">
        <v>393</v>
      </c>
      <c r="C355" s="742"/>
      <c r="D355" s="773"/>
      <c r="E355" s="253">
        <f t="shared" si="54"/>
        <v>437</v>
      </c>
      <c r="F355" s="430"/>
      <c r="G355" s="430"/>
      <c r="H355" s="430"/>
      <c r="I355" s="820">
        <v>437</v>
      </c>
      <c r="J355" s="772"/>
    </row>
    <row r="356" spans="1:10" ht="14.25" customHeight="1">
      <c r="A356" s="204">
        <v>129</v>
      </c>
      <c r="B356" s="482" t="s">
        <v>394</v>
      </c>
      <c r="C356" s="728"/>
      <c r="D356" s="773"/>
      <c r="E356" s="253">
        <f t="shared" si="54"/>
        <v>12</v>
      </c>
      <c r="F356" s="430"/>
      <c r="G356" s="430"/>
      <c r="H356" s="430"/>
      <c r="I356" s="820">
        <v>12</v>
      </c>
      <c r="J356" s="772"/>
    </row>
    <row r="357" spans="1:10" ht="14.25" customHeight="1">
      <c r="A357" s="204">
        <v>130</v>
      </c>
      <c r="B357" s="490" t="s">
        <v>395</v>
      </c>
      <c r="C357" s="734"/>
      <c r="D357" s="773"/>
      <c r="E357" s="253">
        <f aca="true" t="shared" si="55" ref="E357:E392">F357+G357+H357+I357+J357</f>
        <v>23</v>
      </c>
      <c r="F357" s="430"/>
      <c r="G357" s="430"/>
      <c r="H357" s="430"/>
      <c r="I357" s="820">
        <v>23</v>
      </c>
      <c r="J357" s="772"/>
    </row>
    <row r="358" spans="1:10" ht="14.25" customHeight="1">
      <c r="A358" s="204">
        <v>131</v>
      </c>
      <c r="B358" s="603" t="s">
        <v>124</v>
      </c>
      <c r="C358" s="730"/>
      <c r="D358" s="773"/>
      <c r="E358" s="253">
        <f t="shared" si="55"/>
        <v>1</v>
      </c>
      <c r="F358" s="430"/>
      <c r="G358" s="430"/>
      <c r="H358" s="430"/>
      <c r="I358" s="820">
        <v>1</v>
      </c>
      <c r="J358" s="772"/>
    </row>
    <row r="359" spans="1:10" ht="14.25" customHeight="1">
      <c r="A359" s="204">
        <v>132</v>
      </c>
      <c r="B359" s="602" t="s">
        <v>396</v>
      </c>
      <c r="C359" s="731"/>
      <c r="D359" s="773"/>
      <c r="E359" s="253">
        <f t="shared" si="55"/>
        <v>10</v>
      </c>
      <c r="F359" s="430"/>
      <c r="G359" s="430"/>
      <c r="H359" s="430"/>
      <c r="I359" s="820">
        <v>10</v>
      </c>
      <c r="J359" s="772"/>
    </row>
    <row r="360" spans="1:10" ht="14.25" customHeight="1">
      <c r="A360" s="204">
        <v>133</v>
      </c>
      <c r="B360" s="482" t="s">
        <v>397</v>
      </c>
      <c r="C360" s="728"/>
      <c r="D360" s="773"/>
      <c r="E360" s="253">
        <f t="shared" si="55"/>
        <v>50</v>
      </c>
      <c r="F360" s="430"/>
      <c r="G360" s="430"/>
      <c r="H360" s="430"/>
      <c r="I360" s="820">
        <v>50</v>
      </c>
      <c r="J360" s="772"/>
    </row>
    <row r="361" spans="1:10" ht="14.25" customHeight="1">
      <c r="A361" s="204">
        <v>134</v>
      </c>
      <c r="B361" s="482" t="s">
        <v>398</v>
      </c>
      <c r="C361" s="728"/>
      <c r="D361" s="773"/>
      <c r="E361" s="253">
        <f t="shared" si="55"/>
        <v>45</v>
      </c>
      <c r="F361" s="430"/>
      <c r="G361" s="430"/>
      <c r="H361" s="430"/>
      <c r="I361" s="820">
        <v>45</v>
      </c>
      <c r="J361" s="772"/>
    </row>
    <row r="362" spans="1:10" ht="14.25" customHeight="1">
      <c r="A362" s="204">
        <v>135</v>
      </c>
      <c r="B362" s="601" t="s">
        <v>125</v>
      </c>
      <c r="C362" s="727"/>
      <c r="D362" s="773"/>
      <c r="E362" s="253">
        <f t="shared" si="55"/>
        <v>10</v>
      </c>
      <c r="F362" s="430"/>
      <c r="G362" s="430"/>
      <c r="H362" s="430"/>
      <c r="I362" s="820">
        <v>10</v>
      </c>
      <c r="J362" s="772"/>
    </row>
    <row r="363" spans="1:10" ht="14.25" customHeight="1">
      <c r="A363" s="204">
        <v>136</v>
      </c>
      <c r="B363" s="482" t="s">
        <v>399</v>
      </c>
      <c r="C363" s="728"/>
      <c r="D363" s="773"/>
      <c r="E363" s="253">
        <f t="shared" si="55"/>
        <v>12</v>
      </c>
      <c r="F363" s="430"/>
      <c r="G363" s="430"/>
      <c r="H363" s="430"/>
      <c r="I363" s="820">
        <v>12</v>
      </c>
      <c r="J363" s="772"/>
    </row>
    <row r="364" spans="1:10" ht="14.25" customHeight="1">
      <c r="A364" s="204">
        <v>137</v>
      </c>
      <c r="B364" s="482" t="s">
        <v>126</v>
      </c>
      <c r="C364" s="728"/>
      <c r="D364" s="772"/>
      <c r="E364" s="253">
        <f t="shared" si="55"/>
        <v>1</v>
      </c>
      <c r="F364" s="430"/>
      <c r="G364" s="430"/>
      <c r="H364" s="430"/>
      <c r="I364" s="820">
        <v>1</v>
      </c>
      <c r="J364" s="772"/>
    </row>
    <row r="365" spans="1:10" ht="14.25" customHeight="1">
      <c r="A365" s="204">
        <v>138</v>
      </c>
      <c r="B365" s="482" t="s">
        <v>400</v>
      </c>
      <c r="C365" s="728"/>
      <c r="D365" s="773"/>
      <c r="E365" s="253">
        <f t="shared" si="55"/>
        <v>1</v>
      </c>
      <c r="F365" s="430"/>
      <c r="G365" s="430"/>
      <c r="H365" s="430"/>
      <c r="I365" s="820">
        <v>1</v>
      </c>
      <c r="J365" s="772"/>
    </row>
    <row r="366" spans="1:10" ht="14.25" customHeight="1">
      <c r="A366" s="204">
        <v>139</v>
      </c>
      <c r="B366" s="482" t="s">
        <v>401</v>
      </c>
      <c r="C366" s="728"/>
      <c r="D366" s="773"/>
      <c r="E366" s="253">
        <f t="shared" si="55"/>
        <v>1</v>
      </c>
      <c r="F366" s="430"/>
      <c r="G366" s="430"/>
      <c r="H366" s="430"/>
      <c r="I366" s="820">
        <v>1</v>
      </c>
      <c r="J366" s="772"/>
    </row>
    <row r="367" spans="1:10" ht="14.25" customHeight="1">
      <c r="A367" s="204">
        <v>140</v>
      </c>
      <c r="B367" s="482" t="s">
        <v>402</v>
      </c>
      <c r="C367" s="728"/>
      <c r="D367" s="772"/>
      <c r="E367" s="253">
        <f t="shared" si="55"/>
        <v>20</v>
      </c>
      <c r="F367" s="430"/>
      <c r="G367" s="430"/>
      <c r="H367" s="430"/>
      <c r="I367" s="820">
        <v>20</v>
      </c>
      <c r="J367" s="772"/>
    </row>
    <row r="368" spans="1:10" ht="14.25" customHeight="1">
      <c r="A368" s="204">
        <v>141</v>
      </c>
      <c r="B368" s="482" t="s">
        <v>403</v>
      </c>
      <c r="C368" s="728"/>
      <c r="D368" s="772"/>
      <c r="E368" s="253">
        <f t="shared" si="55"/>
        <v>4</v>
      </c>
      <c r="F368" s="430"/>
      <c r="G368" s="430"/>
      <c r="H368" s="430"/>
      <c r="I368" s="820">
        <v>4</v>
      </c>
      <c r="J368" s="772"/>
    </row>
    <row r="369" spans="1:10" ht="14.25" customHeight="1">
      <c r="A369" s="204">
        <v>142</v>
      </c>
      <c r="B369" s="268" t="s">
        <v>127</v>
      </c>
      <c r="C369" s="737"/>
      <c r="D369" s="772"/>
      <c r="E369" s="253">
        <f t="shared" si="55"/>
        <v>17</v>
      </c>
      <c r="F369" s="430"/>
      <c r="G369" s="430"/>
      <c r="H369" s="430"/>
      <c r="I369" s="820">
        <v>17</v>
      </c>
      <c r="J369" s="772"/>
    </row>
    <row r="370" spans="1:10" ht="14.25" customHeight="1">
      <c r="A370" s="204">
        <v>143</v>
      </c>
      <c r="B370" s="394" t="s">
        <v>128</v>
      </c>
      <c r="C370" s="741"/>
      <c r="D370" s="772"/>
      <c r="E370" s="253">
        <f t="shared" si="55"/>
        <v>716</v>
      </c>
      <c r="F370" s="430"/>
      <c r="G370" s="430"/>
      <c r="H370" s="430"/>
      <c r="I370" s="820">
        <v>716</v>
      </c>
      <c r="J370" s="772"/>
    </row>
    <row r="371" spans="1:10" ht="14.25" customHeight="1">
      <c r="A371" s="204">
        <v>144</v>
      </c>
      <c r="B371" s="268" t="s">
        <v>129</v>
      </c>
      <c r="C371" s="737"/>
      <c r="D371" s="772"/>
      <c r="E371" s="253">
        <f t="shared" si="55"/>
        <v>3</v>
      </c>
      <c r="F371" s="430"/>
      <c r="G371" s="430"/>
      <c r="H371" s="430"/>
      <c r="I371" s="820">
        <v>3</v>
      </c>
      <c r="J371" s="772"/>
    </row>
    <row r="372" spans="1:10" ht="14.25" customHeight="1">
      <c r="A372" s="204">
        <v>145</v>
      </c>
      <c r="B372" s="482" t="s">
        <v>404</v>
      </c>
      <c r="C372" s="728"/>
      <c r="D372" s="772"/>
      <c r="E372" s="253">
        <f t="shared" si="55"/>
        <v>10</v>
      </c>
      <c r="F372" s="430"/>
      <c r="G372" s="430"/>
      <c r="H372" s="430"/>
      <c r="I372" s="820">
        <v>10</v>
      </c>
      <c r="J372" s="772"/>
    </row>
    <row r="373" spans="1:10" ht="14.25" customHeight="1">
      <c r="A373" s="204">
        <v>146</v>
      </c>
      <c r="B373" s="482" t="s">
        <v>405</v>
      </c>
      <c r="C373" s="728"/>
      <c r="D373" s="772"/>
      <c r="E373" s="253">
        <f t="shared" si="55"/>
        <v>143</v>
      </c>
      <c r="F373" s="430"/>
      <c r="G373" s="430"/>
      <c r="H373" s="430"/>
      <c r="I373" s="820">
        <v>143</v>
      </c>
      <c r="J373" s="772"/>
    </row>
    <row r="374" spans="1:10" ht="14.25" customHeight="1">
      <c r="A374" s="204">
        <v>147</v>
      </c>
      <c r="B374" s="395" t="s">
        <v>406</v>
      </c>
      <c r="C374" s="732"/>
      <c r="D374" s="772"/>
      <c r="E374" s="253">
        <f t="shared" si="55"/>
        <v>1</v>
      </c>
      <c r="F374" s="430"/>
      <c r="G374" s="430"/>
      <c r="H374" s="430"/>
      <c r="I374" s="820">
        <v>1</v>
      </c>
      <c r="J374" s="772"/>
    </row>
    <row r="375" spans="1:10" ht="14.25" customHeight="1">
      <c r="A375" s="204">
        <v>148</v>
      </c>
      <c r="B375" s="482" t="s">
        <v>407</v>
      </c>
      <c r="C375" s="728"/>
      <c r="D375" s="772"/>
      <c r="E375" s="253">
        <f t="shared" si="55"/>
        <v>15</v>
      </c>
      <c r="F375" s="430"/>
      <c r="G375" s="430"/>
      <c r="H375" s="430"/>
      <c r="I375" s="820">
        <v>15</v>
      </c>
      <c r="J375" s="772"/>
    </row>
    <row r="376" spans="1:10" ht="14.25" customHeight="1">
      <c r="A376" s="204">
        <v>149</v>
      </c>
      <c r="B376" s="480" t="s">
        <v>408</v>
      </c>
      <c r="C376" s="743"/>
      <c r="D376" s="772"/>
      <c r="E376" s="253">
        <f t="shared" si="55"/>
        <v>10</v>
      </c>
      <c r="F376" s="430"/>
      <c r="G376" s="430"/>
      <c r="H376" s="430"/>
      <c r="I376" s="820">
        <v>10</v>
      </c>
      <c r="J376" s="772"/>
    </row>
    <row r="377" spans="1:10" ht="14.25" customHeight="1">
      <c r="A377" s="204">
        <v>150</v>
      </c>
      <c r="B377" s="483" t="s">
        <v>130</v>
      </c>
      <c r="C377" s="744"/>
      <c r="D377" s="772"/>
      <c r="E377" s="253">
        <f t="shared" si="55"/>
        <v>1</v>
      </c>
      <c r="F377" s="430"/>
      <c r="G377" s="430"/>
      <c r="H377" s="430"/>
      <c r="I377" s="820">
        <v>1</v>
      </c>
      <c r="J377" s="772"/>
    </row>
    <row r="378" spans="1:10" ht="14.25" customHeight="1">
      <c r="A378" s="204">
        <v>151</v>
      </c>
      <c r="B378" s="490" t="s">
        <v>409</v>
      </c>
      <c r="C378" s="734"/>
      <c r="D378" s="772"/>
      <c r="E378" s="253">
        <f t="shared" si="55"/>
        <v>1</v>
      </c>
      <c r="F378" s="430"/>
      <c r="G378" s="430"/>
      <c r="H378" s="430"/>
      <c r="I378" s="820">
        <v>1</v>
      </c>
      <c r="J378" s="772"/>
    </row>
    <row r="379" spans="1:10" ht="14.25" customHeight="1">
      <c r="A379" s="204">
        <v>152</v>
      </c>
      <c r="B379" s="480" t="s">
        <v>410</v>
      </c>
      <c r="C379" s="743"/>
      <c r="D379" s="772"/>
      <c r="E379" s="253">
        <f t="shared" si="55"/>
        <v>3</v>
      </c>
      <c r="F379" s="430"/>
      <c r="G379" s="430"/>
      <c r="H379" s="430"/>
      <c r="I379" s="820">
        <v>3</v>
      </c>
      <c r="J379" s="772"/>
    </row>
    <row r="380" spans="1:10" ht="14.25" customHeight="1">
      <c r="A380" s="204">
        <v>153</v>
      </c>
      <c r="B380" s="480" t="s">
        <v>411</v>
      </c>
      <c r="C380" s="743"/>
      <c r="D380" s="772"/>
      <c r="E380" s="253">
        <f t="shared" si="55"/>
        <v>1</v>
      </c>
      <c r="F380" s="430"/>
      <c r="G380" s="430"/>
      <c r="H380" s="430"/>
      <c r="I380" s="820">
        <v>1</v>
      </c>
      <c r="J380" s="772"/>
    </row>
    <row r="381" spans="1:10" ht="14.25" customHeight="1">
      <c r="A381" s="204">
        <v>154</v>
      </c>
      <c r="B381" s="480" t="s">
        <v>412</v>
      </c>
      <c r="C381" s="743"/>
      <c r="D381" s="772"/>
      <c r="E381" s="253">
        <f t="shared" si="55"/>
        <v>30</v>
      </c>
      <c r="F381" s="430"/>
      <c r="G381" s="430"/>
      <c r="H381" s="430"/>
      <c r="I381" s="820">
        <v>30</v>
      </c>
      <c r="J381" s="772"/>
    </row>
    <row r="382" spans="1:10" ht="14.25" customHeight="1">
      <c r="A382" s="204">
        <v>155</v>
      </c>
      <c r="B382" s="480" t="s">
        <v>413</v>
      </c>
      <c r="C382" s="743"/>
      <c r="D382" s="772"/>
      <c r="E382" s="253">
        <f t="shared" si="55"/>
        <v>35</v>
      </c>
      <c r="F382" s="430"/>
      <c r="G382" s="430"/>
      <c r="H382" s="430"/>
      <c r="I382" s="820">
        <v>35</v>
      </c>
      <c r="J382" s="772"/>
    </row>
    <row r="383" spans="1:10" ht="14.25" customHeight="1">
      <c r="A383" s="204">
        <v>156</v>
      </c>
      <c r="B383" s="480" t="s">
        <v>414</v>
      </c>
      <c r="C383" s="743"/>
      <c r="D383" s="772"/>
      <c r="E383" s="253">
        <f t="shared" si="55"/>
        <v>25</v>
      </c>
      <c r="F383" s="430"/>
      <c r="G383" s="430"/>
      <c r="H383" s="430"/>
      <c r="I383" s="820">
        <v>25</v>
      </c>
      <c r="J383" s="772"/>
    </row>
    <row r="384" spans="1:10" ht="14.25" customHeight="1">
      <c r="A384" s="204">
        <v>157</v>
      </c>
      <c r="B384" s="480" t="s">
        <v>132</v>
      </c>
      <c r="C384" s="743"/>
      <c r="D384" s="771"/>
      <c r="E384" s="253">
        <f t="shared" si="55"/>
        <v>5</v>
      </c>
      <c r="F384" s="430"/>
      <c r="G384" s="430"/>
      <c r="H384" s="430"/>
      <c r="I384" s="820">
        <v>5</v>
      </c>
      <c r="J384" s="771"/>
    </row>
    <row r="385" spans="1:10" ht="14.25" customHeight="1">
      <c r="A385" s="204">
        <v>158</v>
      </c>
      <c r="B385" s="481" t="s">
        <v>133</v>
      </c>
      <c r="C385" s="745"/>
      <c r="D385" s="771"/>
      <c r="E385" s="253">
        <f t="shared" si="55"/>
        <v>1</v>
      </c>
      <c r="F385" s="430"/>
      <c r="G385" s="430"/>
      <c r="H385" s="430"/>
      <c r="I385" s="820">
        <v>1</v>
      </c>
      <c r="J385" s="771"/>
    </row>
    <row r="386" spans="1:10" ht="14.25" customHeight="1">
      <c r="A386" s="204">
        <v>159</v>
      </c>
      <c r="B386" s="481" t="s">
        <v>415</v>
      </c>
      <c r="C386" s="745"/>
      <c r="D386" s="771"/>
      <c r="E386" s="253">
        <f t="shared" si="55"/>
        <v>5</v>
      </c>
      <c r="F386" s="430"/>
      <c r="G386" s="430"/>
      <c r="H386" s="430"/>
      <c r="I386" s="820">
        <v>5</v>
      </c>
      <c r="J386" s="771"/>
    </row>
    <row r="387" spans="1:10" ht="14.25" customHeight="1">
      <c r="A387" s="204">
        <v>160</v>
      </c>
      <c r="B387" s="480" t="s">
        <v>416</v>
      </c>
      <c r="C387" s="743"/>
      <c r="D387" s="771"/>
      <c r="E387" s="253">
        <f t="shared" si="55"/>
        <v>3</v>
      </c>
      <c r="F387" s="430"/>
      <c r="G387" s="430"/>
      <c r="H387" s="430"/>
      <c r="I387" s="820">
        <v>3</v>
      </c>
      <c r="J387" s="771"/>
    </row>
    <row r="388" spans="1:10" ht="14.25" customHeight="1">
      <c r="A388" s="204">
        <v>161</v>
      </c>
      <c r="B388" s="397" t="s">
        <v>157</v>
      </c>
      <c r="C388" s="746"/>
      <c r="D388" s="771"/>
      <c r="E388" s="253">
        <f t="shared" si="55"/>
        <v>10</v>
      </c>
      <c r="F388" s="430"/>
      <c r="G388" s="430"/>
      <c r="H388" s="430"/>
      <c r="I388" s="820">
        <v>10</v>
      </c>
      <c r="J388" s="771"/>
    </row>
    <row r="389" spans="1:10" ht="14.25" customHeight="1">
      <c r="A389" s="204">
        <v>162</v>
      </c>
      <c r="B389" s="480" t="s">
        <v>417</v>
      </c>
      <c r="C389" s="743"/>
      <c r="D389" s="771"/>
      <c r="E389" s="253">
        <f t="shared" si="55"/>
        <v>3</v>
      </c>
      <c r="F389" s="430"/>
      <c r="G389" s="430"/>
      <c r="H389" s="430"/>
      <c r="I389" s="820">
        <v>3</v>
      </c>
      <c r="J389" s="771"/>
    </row>
    <row r="390" spans="1:10" ht="14.25" customHeight="1">
      <c r="A390" s="204">
        <v>163</v>
      </c>
      <c r="B390" s="482" t="s">
        <v>134</v>
      </c>
      <c r="C390" s="728"/>
      <c r="D390" s="771"/>
      <c r="E390" s="253">
        <f t="shared" si="55"/>
        <v>6</v>
      </c>
      <c r="F390" s="430"/>
      <c r="G390" s="430"/>
      <c r="H390" s="430"/>
      <c r="I390" s="820">
        <v>6</v>
      </c>
      <c r="J390" s="771"/>
    </row>
    <row r="391" spans="1:10" ht="14.25" customHeight="1">
      <c r="A391" s="105">
        <v>164</v>
      </c>
      <c r="B391" s="484" t="s">
        <v>418</v>
      </c>
      <c r="C391" s="734"/>
      <c r="D391" s="771"/>
      <c r="E391" s="253">
        <f t="shared" si="55"/>
        <v>1</v>
      </c>
      <c r="F391" s="430"/>
      <c r="G391" s="430"/>
      <c r="H391" s="430"/>
      <c r="I391" s="820">
        <v>1</v>
      </c>
      <c r="J391" s="771"/>
    </row>
    <row r="392" spans="1:10" ht="14.25" customHeight="1">
      <c r="A392" s="112">
        <v>165</v>
      </c>
      <c r="B392" s="645" t="s">
        <v>419</v>
      </c>
      <c r="C392" s="747"/>
      <c r="D392" s="771"/>
      <c r="E392" s="253">
        <f t="shared" si="55"/>
        <v>179</v>
      </c>
      <c r="F392" s="430"/>
      <c r="G392" s="430"/>
      <c r="H392" s="430"/>
      <c r="I392" s="822">
        <v>179</v>
      </c>
      <c r="J392" s="771"/>
    </row>
    <row r="393" spans="1:10" ht="14.25" customHeight="1">
      <c r="A393" s="113"/>
      <c r="B393" s="646" t="s">
        <v>420</v>
      </c>
      <c r="C393" s="748"/>
      <c r="D393" s="771"/>
      <c r="E393" s="339"/>
      <c r="F393" s="430"/>
      <c r="G393" s="430"/>
      <c r="H393" s="430"/>
      <c r="I393" s="379"/>
      <c r="J393" s="771"/>
    </row>
    <row r="394" spans="1:10" ht="14.25" customHeight="1">
      <c r="A394" s="113"/>
      <c r="B394" s="646" t="s">
        <v>421</v>
      </c>
      <c r="C394" s="748"/>
      <c r="D394" s="771"/>
      <c r="E394" s="666"/>
      <c r="F394" s="212"/>
      <c r="G394" s="212"/>
      <c r="H394" s="212"/>
      <c r="I394" s="817"/>
      <c r="J394" s="771"/>
    </row>
    <row r="395" spans="1:10" ht="14.25" customHeight="1">
      <c r="A395" s="113"/>
      <c r="B395" s="646" t="s">
        <v>422</v>
      </c>
      <c r="C395" s="748"/>
      <c r="D395" s="771"/>
      <c r="E395" s="666"/>
      <c r="F395" s="212"/>
      <c r="G395" s="212"/>
      <c r="H395" s="212"/>
      <c r="I395" s="817"/>
      <c r="J395" s="771"/>
    </row>
    <row r="396" spans="1:10" ht="14.25" customHeight="1">
      <c r="A396" s="113"/>
      <c r="B396" s="647" t="s">
        <v>423</v>
      </c>
      <c r="C396" s="749"/>
      <c r="D396" s="771"/>
      <c r="E396" s="666"/>
      <c r="F396" s="212"/>
      <c r="G396" s="212"/>
      <c r="H396" s="212"/>
      <c r="I396" s="817"/>
      <c r="J396" s="771"/>
    </row>
    <row r="397" spans="1:10" ht="14.25" customHeight="1">
      <c r="A397" s="113"/>
      <c r="B397" s="647" t="s">
        <v>424</v>
      </c>
      <c r="C397" s="749"/>
      <c r="D397" s="771"/>
      <c r="E397" s="666"/>
      <c r="F397" s="212"/>
      <c r="G397" s="212"/>
      <c r="H397" s="212"/>
      <c r="I397" s="817"/>
      <c r="J397" s="771"/>
    </row>
    <row r="398" spans="1:10" ht="14.25" customHeight="1">
      <c r="A398" s="113"/>
      <c r="B398" s="647" t="s">
        <v>425</v>
      </c>
      <c r="C398" s="749"/>
      <c r="D398" s="771"/>
      <c r="E398" s="666"/>
      <c r="F398" s="212"/>
      <c r="G398" s="212"/>
      <c r="H398" s="212"/>
      <c r="I398" s="817"/>
      <c r="J398" s="771"/>
    </row>
    <row r="399" spans="1:10" ht="14.25" customHeight="1">
      <c r="A399" s="113"/>
      <c r="B399" s="647" t="s">
        <v>426</v>
      </c>
      <c r="C399" s="749"/>
      <c r="D399" s="771"/>
      <c r="E399" s="666"/>
      <c r="F399" s="212"/>
      <c r="G399" s="212"/>
      <c r="H399" s="212"/>
      <c r="I399" s="817"/>
      <c r="J399" s="771"/>
    </row>
    <row r="400" spans="1:10" ht="14.25" customHeight="1" thickBot="1">
      <c r="A400" s="114"/>
      <c r="B400" s="647" t="s">
        <v>427</v>
      </c>
      <c r="C400" s="749"/>
      <c r="D400" s="771"/>
      <c r="E400" s="666"/>
      <c r="F400" s="212"/>
      <c r="G400" s="212"/>
      <c r="H400" s="212"/>
      <c r="I400" s="817"/>
      <c r="J400" s="771"/>
    </row>
    <row r="401" spans="1:10" ht="13.5" thickBot="1">
      <c r="A401" s="429" t="s">
        <v>17</v>
      </c>
      <c r="B401" s="47" t="s">
        <v>561</v>
      </c>
      <c r="C401" s="628"/>
      <c r="D401" s="271">
        <f>D402+D403+D404</f>
        <v>10</v>
      </c>
      <c r="E401" s="295">
        <f aca="true" t="shared" si="56" ref="E401:J401">E402+E403+E404</f>
        <v>2761</v>
      </c>
      <c r="F401" s="200">
        <f t="shared" si="56"/>
        <v>2761</v>
      </c>
      <c r="G401" s="448"/>
      <c r="H401" s="271">
        <f t="shared" si="56"/>
        <v>0</v>
      </c>
      <c r="I401" s="808">
        <f t="shared" si="56"/>
        <v>0</v>
      </c>
      <c r="J401" s="271">
        <f t="shared" si="56"/>
        <v>0</v>
      </c>
    </row>
    <row r="402" spans="1:10" ht="12.75">
      <c r="A402" s="10" t="s">
        <v>6</v>
      </c>
      <c r="B402" s="16" t="s">
        <v>7</v>
      </c>
      <c r="C402" s="701"/>
      <c r="D402" s="774"/>
      <c r="E402" s="260"/>
      <c r="F402" s="117"/>
      <c r="G402" s="449"/>
      <c r="H402" s="117"/>
      <c r="I402" s="568"/>
      <c r="J402" s="774"/>
    </row>
    <row r="403" spans="1:10" ht="12.75">
      <c r="A403" s="10" t="s">
        <v>8</v>
      </c>
      <c r="B403" s="16" t="s">
        <v>9</v>
      </c>
      <c r="C403" s="701"/>
      <c r="D403" s="410">
        <f>D406</f>
        <v>0</v>
      </c>
      <c r="E403" s="667">
        <f aca="true" t="shared" si="57" ref="E403:J403">E406</f>
        <v>767</v>
      </c>
      <c r="F403" s="406">
        <f t="shared" si="57"/>
        <v>767</v>
      </c>
      <c r="G403" s="450"/>
      <c r="H403" s="410">
        <f t="shared" si="57"/>
        <v>0</v>
      </c>
      <c r="I403" s="583">
        <f t="shared" si="57"/>
        <v>0</v>
      </c>
      <c r="J403" s="410">
        <f t="shared" si="57"/>
        <v>0</v>
      </c>
    </row>
    <row r="404" spans="1:10" ht="13.5" thickBot="1">
      <c r="A404" s="10" t="s">
        <v>10</v>
      </c>
      <c r="B404" s="16" t="s">
        <v>27</v>
      </c>
      <c r="C404" s="701"/>
      <c r="D404" s="282">
        <f aca="true" t="shared" si="58" ref="D404:J404">D413+D427+D448+D453+D461</f>
        <v>10</v>
      </c>
      <c r="E404" s="669">
        <f t="shared" si="58"/>
        <v>1994</v>
      </c>
      <c r="F404" s="282">
        <f t="shared" si="58"/>
        <v>1994</v>
      </c>
      <c r="G404" s="451">
        <f t="shared" si="58"/>
        <v>0</v>
      </c>
      <c r="H404" s="282">
        <f t="shared" si="58"/>
        <v>0</v>
      </c>
      <c r="I404" s="587">
        <f t="shared" si="58"/>
        <v>0</v>
      </c>
      <c r="J404" s="282">
        <f t="shared" si="58"/>
        <v>0</v>
      </c>
    </row>
    <row r="405" spans="1:10" ht="13.5" thickBot="1">
      <c r="A405" s="27"/>
      <c r="B405" s="84" t="s">
        <v>560</v>
      </c>
      <c r="C405" s="750"/>
      <c r="D405" s="270">
        <f>D406+D413</f>
        <v>0</v>
      </c>
      <c r="E405" s="218">
        <f aca="true" t="shared" si="59" ref="E405:J405">E406+E413</f>
        <v>1450</v>
      </c>
      <c r="F405" s="194">
        <f t="shared" si="59"/>
        <v>1450</v>
      </c>
      <c r="G405" s="442">
        <f t="shared" si="59"/>
        <v>0</v>
      </c>
      <c r="H405" s="270">
        <f t="shared" si="59"/>
        <v>0</v>
      </c>
      <c r="I405" s="398">
        <f t="shared" si="59"/>
        <v>0</v>
      </c>
      <c r="J405" s="270">
        <f t="shared" si="59"/>
        <v>0</v>
      </c>
    </row>
    <row r="406" spans="1:10" s="4" customFormat="1" ht="13.5" thickBot="1">
      <c r="A406" s="62" t="s">
        <v>8</v>
      </c>
      <c r="B406" s="431" t="s">
        <v>9</v>
      </c>
      <c r="C406" s="706"/>
      <c r="D406" s="236">
        <f>D408+D411</f>
        <v>0</v>
      </c>
      <c r="E406" s="661">
        <f aca="true" t="shared" si="60" ref="E406:J406">E408+E411</f>
        <v>767</v>
      </c>
      <c r="F406" s="152">
        <f t="shared" si="60"/>
        <v>767</v>
      </c>
      <c r="G406" s="310">
        <f t="shared" si="60"/>
        <v>0</v>
      </c>
      <c r="H406" s="146">
        <f t="shared" si="60"/>
        <v>0</v>
      </c>
      <c r="I406" s="332">
        <f t="shared" si="60"/>
        <v>0</v>
      </c>
      <c r="J406" s="236">
        <f t="shared" si="60"/>
        <v>0</v>
      </c>
    </row>
    <row r="407" spans="1:10" s="4" customFormat="1" ht="12.75">
      <c r="A407" s="208">
        <v>1</v>
      </c>
      <c r="B407" s="234" t="s">
        <v>229</v>
      </c>
      <c r="C407" s="196"/>
      <c r="D407" s="767"/>
      <c r="E407" s="245"/>
      <c r="F407" s="160"/>
      <c r="G407" s="301"/>
      <c r="H407" s="147"/>
      <c r="I407" s="794"/>
      <c r="J407" s="779"/>
    </row>
    <row r="408" spans="1:10" s="4" customFormat="1" ht="12.75">
      <c r="A408" s="208"/>
      <c r="B408" s="234" t="s">
        <v>230</v>
      </c>
      <c r="C408" s="196"/>
      <c r="D408" s="407"/>
      <c r="E408" s="161">
        <f>F408+G408+H408+I408+J408</f>
        <v>450</v>
      </c>
      <c r="F408" s="157">
        <v>450</v>
      </c>
      <c r="G408" s="302"/>
      <c r="H408" s="142"/>
      <c r="I408" s="795"/>
      <c r="J408" s="526"/>
    </row>
    <row r="409" spans="1:10" s="4" customFormat="1" ht="12.75">
      <c r="A409" s="208"/>
      <c r="B409" s="234" t="s">
        <v>231</v>
      </c>
      <c r="C409" s="196"/>
      <c r="D409" s="407"/>
      <c r="E409" s="161"/>
      <c r="F409" s="157"/>
      <c r="G409" s="302"/>
      <c r="H409" s="142"/>
      <c r="I409" s="795"/>
      <c r="J409" s="526"/>
    </row>
    <row r="410" spans="1:10" s="4" customFormat="1" ht="12.75">
      <c r="A410" s="122">
        <v>2</v>
      </c>
      <c r="B410" s="377" t="s">
        <v>232</v>
      </c>
      <c r="C410" s="196"/>
      <c r="D410" s="407"/>
      <c r="E410" s="161"/>
      <c r="F410" s="157"/>
      <c r="G410" s="302"/>
      <c r="H410" s="142"/>
      <c r="I410" s="795"/>
      <c r="J410" s="526"/>
    </row>
    <row r="411" spans="1:10" s="4" customFormat="1" ht="12.75">
      <c r="A411" s="208"/>
      <c r="B411" s="234" t="s">
        <v>230</v>
      </c>
      <c r="C411" s="196"/>
      <c r="D411" s="407"/>
      <c r="E411" s="161">
        <f>F411+G411+H411+I411+J411</f>
        <v>317</v>
      </c>
      <c r="F411" s="157">
        <v>317</v>
      </c>
      <c r="G411" s="302"/>
      <c r="H411" s="142"/>
      <c r="I411" s="795"/>
      <c r="J411" s="526"/>
    </row>
    <row r="412" spans="1:10" s="4" customFormat="1" ht="13.5" thickBot="1">
      <c r="A412" s="208"/>
      <c r="B412" s="234" t="s">
        <v>231</v>
      </c>
      <c r="C412" s="196"/>
      <c r="D412" s="768"/>
      <c r="E412" s="162"/>
      <c r="F412" s="155"/>
      <c r="G412" s="303"/>
      <c r="H412" s="154"/>
      <c r="I412" s="796"/>
      <c r="J412" s="868"/>
    </row>
    <row r="413" spans="1:10" ht="12.75">
      <c r="A413" s="433" t="s">
        <v>10</v>
      </c>
      <c r="B413" s="648" t="s">
        <v>28</v>
      </c>
      <c r="C413" s="445"/>
      <c r="D413" s="775">
        <f aca="true" t="shared" si="61" ref="D413:J413">D414+D422</f>
        <v>0</v>
      </c>
      <c r="E413" s="760">
        <f t="shared" si="61"/>
        <v>683</v>
      </c>
      <c r="F413" s="434">
        <f t="shared" si="61"/>
        <v>683</v>
      </c>
      <c r="G413" s="435">
        <f t="shared" si="61"/>
        <v>0</v>
      </c>
      <c r="H413" s="436">
        <f t="shared" si="61"/>
        <v>0</v>
      </c>
      <c r="I413" s="823">
        <f t="shared" si="61"/>
        <v>0</v>
      </c>
      <c r="J413" s="775">
        <f t="shared" si="61"/>
        <v>0</v>
      </c>
    </row>
    <row r="414" spans="1:10" ht="13.5" thickBot="1">
      <c r="A414" s="64"/>
      <c r="B414" s="350" t="s">
        <v>80</v>
      </c>
      <c r="C414" s="723"/>
      <c r="D414" s="439">
        <f>D416+D418+D420</f>
        <v>0</v>
      </c>
      <c r="E414" s="759">
        <f aca="true" t="shared" si="62" ref="E414:J414">E416+E418+E420</f>
        <v>455</v>
      </c>
      <c r="F414" s="437">
        <f t="shared" si="62"/>
        <v>455</v>
      </c>
      <c r="G414" s="438">
        <f t="shared" si="62"/>
        <v>0</v>
      </c>
      <c r="H414" s="439">
        <f t="shared" si="62"/>
        <v>0</v>
      </c>
      <c r="I414" s="818">
        <f t="shared" si="62"/>
        <v>0</v>
      </c>
      <c r="J414" s="439">
        <f t="shared" si="62"/>
        <v>0</v>
      </c>
    </row>
    <row r="415" spans="1:10" ht="12.75">
      <c r="A415" s="205">
        <v>1</v>
      </c>
      <c r="B415" s="131" t="s">
        <v>242</v>
      </c>
      <c r="C415" s="230"/>
      <c r="D415" s="767"/>
      <c r="E415" s="245"/>
      <c r="F415" s="187"/>
      <c r="G415" s="153"/>
      <c r="H415" s="139"/>
      <c r="I415" s="799"/>
      <c r="J415" s="784"/>
    </row>
    <row r="416" spans="1:10" ht="15" customHeight="1">
      <c r="A416" s="205"/>
      <c r="B416" s="131" t="s">
        <v>233</v>
      </c>
      <c r="C416" s="230"/>
      <c r="D416" s="407"/>
      <c r="E416" s="161">
        <f>F416+G416+H416+I416+J416</f>
        <v>250</v>
      </c>
      <c r="F416" s="157">
        <v>250</v>
      </c>
      <c r="G416" s="156"/>
      <c r="H416" s="171"/>
      <c r="I416" s="298"/>
      <c r="J416" s="782"/>
    </row>
    <row r="417" spans="1:10" ht="14.25" customHeight="1" thickBot="1">
      <c r="A417" s="122">
        <v>2</v>
      </c>
      <c r="B417" s="130" t="s">
        <v>234</v>
      </c>
      <c r="C417" s="230"/>
      <c r="D417" s="407"/>
      <c r="E417" s="161"/>
      <c r="F417" s="381"/>
      <c r="G417" s="184"/>
      <c r="H417" s="999"/>
      <c r="I417" s="824"/>
      <c r="J417" s="888"/>
    </row>
    <row r="418" spans="1:10" ht="14.25" customHeight="1" thickBot="1">
      <c r="A418" s="208"/>
      <c r="B418" s="131" t="s">
        <v>237</v>
      </c>
      <c r="C418" s="230"/>
      <c r="D418" s="407"/>
      <c r="E418" s="161">
        <f>F418+G418+H418+I418+J418</f>
        <v>170</v>
      </c>
      <c r="F418" s="382">
        <v>170</v>
      </c>
      <c r="G418" s="192"/>
      <c r="H418" s="1000"/>
      <c r="I418" s="825"/>
      <c r="J418" s="889"/>
    </row>
    <row r="419" spans="1:10" ht="14.25" customHeight="1" thickBot="1">
      <c r="A419" s="122">
        <v>3</v>
      </c>
      <c r="B419" s="130" t="s">
        <v>235</v>
      </c>
      <c r="C419" s="230"/>
      <c r="D419" s="407"/>
      <c r="E419" s="161"/>
      <c r="F419" s="382"/>
      <c r="G419" s="192"/>
      <c r="H419" s="1000"/>
      <c r="I419" s="825"/>
      <c r="J419" s="889"/>
    </row>
    <row r="420" spans="1:10" ht="14.25" customHeight="1" thickBot="1">
      <c r="A420" s="208"/>
      <c r="B420" s="131" t="s">
        <v>236</v>
      </c>
      <c r="C420" s="230"/>
      <c r="D420" s="407"/>
      <c r="E420" s="161">
        <f>F420+G420+H420+I420+J420</f>
        <v>35</v>
      </c>
      <c r="F420" s="383">
        <v>35</v>
      </c>
      <c r="G420" s="192"/>
      <c r="H420" s="1000"/>
      <c r="I420" s="825"/>
      <c r="J420" s="889"/>
    </row>
    <row r="421" spans="1:10" ht="14.25" customHeight="1" thickBot="1">
      <c r="A421" s="123"/>
      <c r="B421" s="79" t="s">
        <v>238</v>
      </c>
      <c r="C421" s="230"/>
      <c r="D421" s="407"/>
      <c r="E421" s="161"/>
      <c r="F421" s="383"/>
      <c r="G421" s="192"/>
      <c r="H421" s="1000"/>
      <c r="I421" s="825"/>
      <c r="J421" s="889"/>
    </row>
    <row r="422" spans="1:10" ht="14.25" customHeight="1" thickBot="1">
      <c r="A422" s="62"/>
      <c r="B422" s="83" t="s">
        <v>32</v>
      </c>
      <c r="C422" s="708"/>
      <c r="D422" s="455">
        <f>D423+D424+D425</f>
        <v>0</v>
      </c>
      <c r="E422" s="671">
        <f aca="true" t="shared" si="63" ref="E422:J422">E423+E424+E425</f>
        <v>228</v>
      </c>
      <c r="F422" s="174">
        <f t="shared" si="63"/>
        <v>228</v>
      </c>
      <c r="G422" s="308">
        <f t="shared" si="63"/>
        <v>0</v>
      </c>
      <c r="H422" s="149">
        <f t="shared" si="63"/>
        <v>0</v>
      </c>
      <c r="I422" s="826">
        <f t="shared" si="63"/>
        <v>0</v>
      </c>
      <c r="J422" s="455">
        <f t="shared" si="63"/>
        <v>0</v>
      </c>
    </row>
    <row r="423" spans="1:10" ht="14.25" customHeight="1">
      <c r="A423" s="121">
        <v>1</v>
      </c>
      <c r="B423" s="129" t="s">
        <v>239</v>
      </c>
      <c r="C423" s="372"/>
      <c r="D423" s="769"/>
      <c r="E423" s="258">
        <f>F423+G423+H423+I423+J423</f>
        <v>28</v>
      </c>
      <c r="F423" s="187">
        <v>28</v>
      </c>
      <c r="G423" s="316"/>
      <c r="H423" s="117"/>
      <c r="I423" s="827"/>
      <c r="J423" s="877"/>
    </row>
    <row r="424" spans="1:10" ht="14.25" customHeight="1">
      <c r="A424" s="120">
        <v>2</v>
      </c>
      <c r="B424" s="372" t="s">
        <v>240</v>
      </c>
      <c r="C424" s="372"/>
      <c r="D424" s="406"/>
      <c r="E424" s="258">
        <f>F424+G424+H424+I424+J424</f>
        <v>50</v>
      </c>
      <c r="F424" s="158">
        <v>50</v>
      </c>
      <c r="G424" s="318"/>
      <c r="H424" s="143"/>
      <c r="I424" s="828"/>
      <c r="J424" s="890"/>
    </row>
    <row r="425" spans="1:10" ht="14.25" customHeight="1" thickBot="1">
      <c r="A425" s="112">
        <v>3</v>
      </c>
      <c r="B425" s="124" t="s">
        <v>241</v>
      </c>
      <c r="C425" s="372"/>
      <c r="D425" s="766"/>
      <c r="E425" s="440">
        <f>F425+G425+H425+I425+J425</f>
        <v>150</v>
      </c>
      <c r="F425" s="172">
        <v>150</v>
      </c>
      <c r="G425" s="317"/>
      <c r="H425" s="137"/>
      <c r="I425" s="444"/>
      <c r="J425" s="879"/>
    </row>
    <row r="426" spans="1:10" ht="14.25" customHeight="1" thickBot="1">
      <c r="A426" s="27"/>
      <c r="B426" s="84" t="s">
        <v>559</v>
      </c>
      <c r="C426" s="750"/>
      <c r="D426" s="270">
        <f>D427</f>
        <v>0</v>
      </c>
      <c r="E426" s="631">
        <f aca="true" t="shared" si="64" ref="E426:J426">E427</f>
        <v>787</v>
      </c>
      <c r="F426" s="151">
        <f t="shared" si="64"/>
        <v>787</v>
      </c>
      <c r="G426" s="304">
        <f t="shared" si="64"/>
        <v>0</v>
      </c>
      <c r="H426" s="144">
        <f t="shared" si="64"/>
        <v>0</v>
      </c>
      <c r="I426" s="829">
        <f t="shared" si="64"/>
        <v>0</v>
      </c>
      <c r="J426" s="270">
        <f t="shared" si="64"/>
        <v>0</v>
      </c>
    </row>
    <row r="427" spans="1:10" ht="14.25" customHeight="1" thickBot="1">
      <c r="A427" s="45" t="s">
        <v>10</v>
      </c>
      <c r="B427" s="28" t="s">
        <v>28</v>
      </c>
      <c r="C427" s="701"/>
      <c r="D427" s="776">
        <f>D428+D440</f>
        <v>0</v>
      </c>
      <c r="E427" s="373">
        <f aca="true" t="shared" si="65" ref="E427:J427">E428+E440</f>
        <v>787</v>
      </c>
      <c r="F427" s="141">
        <f t="shared" si="65"/>
        <v>787</v>
      </c>
      <c r="G427" s="322">
        <f t="shared" si="65"/>
        <v>0</v>
      </c>
      <c r="H427" s="140">
        <f t="shared" si="65"/>
        <v>0</v>
      </c>
      <c r="I427" s="812">
        <f t="shared" si="65"/>
        <v>0</v>
      </c>
      <c r="J427" s="776">
        <f t="shared" si="65"/>
        <v>0</v>
      </c>
    </row>
    <row r="428" spans="1:10" ht="14.25" customHeight="1" thickBot="1">
      <c r="A428" s="445"/>
      <c r="B428" s="82" t="s">
        <v>80</v>
      </c>
      <c r="C428" s="723"/>
      <c r="D428" s="455">
        <f>D430+D433+D435+D438+D439</f>
        <v>0</v>
      </c>
      <c r="E428" s="671">
        <f aca="true" t="shared" si="66" ref="E428:J428">E430+E433+E435+E438+E439</f>
        <v>679</v>
      </c>
      <c r="F428" s="174">
        <f t="shared" si="66"/>
        <v>679</v>
      </c>
      <c r="G428" s="308">
        <f t="shared" si="66"/>
        <v>0</v>
      </c>
      <c r="H428" s="149">
        <f t="shared" si="66"/>
        <v>0</v>
      </c>
      <c r="I428" s="826">
        <f t="shared" si="66"/>
        <v>0</v>
      </c>
      <c r="J428" s="455">
        <f t="shared" si="66"/>
        <v>0</v>
      </c>
    </row>
    <row r="429" spans="1:10" ht="14.25" customHeight="1">
      <c r="A429" s="100">
        <v>1</v>
      </c>
      <c r="B429" s="38" t="s">
        <v>243</v>
      </c>
      <c r="C429" s="230"/>
      <c r="D429" s="769"/>
      <c r="E429" s="245"/>
      <c r="F429" s="170"/>
      <c r="G429" s="443"/>
      <c r="H429" s="170"/>
      <c r="I429" s="830"/>
      <c r="J429" s="891"/>
    </row>
    <row r="430" spans="1:10" ht="14.25" customHeight="1">
      <c r="A430" s="100"/>
      <c r="B430" s="38" t="s">
        <v>244</v>
      </c>
      <c r="C430" s="230"/>
      <c r="D430" s="406"/>
      <c r="E430" s="161">
        <f>F430+G430+H430+I430+J430</f>
        <v>281</v>
      </c>
      <c r="F430" s="155">
        <v>281</v>
      </c>
      <c r="G430" s="317"/>
      <c r="H430" s="137"/>
      <c r="I430" s="444"/>
      <c r="J430" s="879"/>
    </row>
    <row r="431" spans="1:10" ht="14.25" customHeight="1">
      <c r="A431" s="100"/>
      <c r="B431" s="38" t="s">
        <v>67</v>
      </c>
      <c r="C431" s="230"/>
      <c r="D431" s="406"/>
      <c r="E431" s="161"/>
      <c r="F431" s="155"/>
      <c r="G431" s="317"/>
      <c r="H431" s="137"/>
      <c r="I431" s="444"/>
      <c r="J431" s="879"/>
    </row>
    <row r="432" spans="1:10" ht="14.25" customHeight="1">
      <c r="A432" s="214">
        <v>2</v>
      </c>
      <c r="B432" s="130" t="s">
        <v>245</v>
      </c>
      <c r="C432" s="230"/>
      <c r="D432" s="407"/>
      <c r="E432" s="161"/>
      <c r="F432" s="157"/>
      <c r="G432" s="311"/>
      <c r="H432" s="142"/>
      <c r="I432" s="828"/>
      <c r="J432" s="890"/>
    </row>
    <row r="433" spans="1:10" ht="14.25" customHeight="1">
      <c r="A433" s="213"/>
      <c r="B433" s="131" t="s">
        <v>246</v>
      </c>
      <c r="C433" s="230"/>
      <c r="D433" s="407"/>
      <c r="E433" s="161">
        <f aca="true" t="shared" si="67" ref="E433:E439">F433+G433+H433+I433+J433</f>
        <v>53</v>
      </c>
      <c r="F433" s="157">
        <v>53</v>
      </c>
      <c r="G433" s="311"/>
      <c r="H433" s="142"/>
      <c r="I433" s="828"/>
      <c r="J433" s="890"/>
    </row>
    <row r="434" spans="1:10" ht="14.25" customHeight="1">
      <c r="A434" s="100">
        <v>3</v>
      </c>
      <c r="B434" s="130" t="s">
        <v>247</v>
      </c>
      <c r="C434" s="230"/>
      <c r="D434" s="407"/>
      <c r="E434" s="161"/>
      <c r="F434" s="157"/>
      <c r="G434" s="311"/>
      <c r="H434" s="142"/>
      <c r="I434" s="828"/>
      <c r="J434" s="890"/>
    </row>
    <row r="435" spans="1:10" ht="14.25" customHeight="1">
      <c r="A435" s="100"/>
      <c r="B435" s="131" t="s">
        <v>248</v>
      </c>
      <c r="C435" s="230"/>
      <c r="D435" s="407"/>
      <c r="E435" s="161">
        <f t="shared" si="67"/>
        <v>280</v>
      </c>
      <c r="F435" s="155">
        <v>280</v>
      </c>
      <c r="G435" s="384"/>
      <c r="H435" s="154"/>
      <c r="I435" s="444"/>
      <c r="J435" s="879"/>
    </row>
    <row r="436" spans="1:10" ht="14.25" customHeight="1">
      <c r="A436" s="78"/>
      <c r="B436" s="131" t="s">
        <v>249</v>
      </c>
      <c r="C436" s="230"/>
      <c r="D436" s="407"/>
      <c r="E436" s="161"/>
      <c r="F436" s="155"/>
      <c r="G436" s="384"/>
      <c r="H436" s="154"/>
      <c r="I436" s="444"/>
      <c r="J436" s="879"/>
    </row>
    <row r="437" spans="1:10" ht="14.25" customHeight="1">
      <c r="A437" s="347">
        <v>4</v>
      </c>
      <c r="B437" s="130" t="s">
        <v>250</v>
      </c>
      <c r="C437" s="230"/>
      <c r="D437" s="407"/>
      <c r="E437" s="161"/>
      <c r="F437" s="157"/>
      <c r="G437" s="311"/>
      <c r="H437" s="142"/>
      <c r="I437" s="828"/>
      <c r="J437" s="890"/>
    </row>
    <row r="438" spans="1:10" ht="14.25" customHeight="1">
      <c r="A438" s="349"/>
      <c r="B438" s="131" t="s">
        <v>251</v>
      </c>
      <c r="C438" s="230"/>
      <c r="D438" s="407"/>
      <c r="E438" s="161">
        <f t="shared" si="67"/>
        <v>50</v>
      </c>
      <c r="F438" s="157">
        <v>50</v>
      </c>
      <c r="G438" s="311"/>
      <c r="H438" s="142"/>
      <c r="I438" s="828"/>
      <c r="J438" s="890"/>
    </row>
    <row r="439" spans="1:10" ht="14.25" customHeight="1" thickBot="1">
      <c r="A439" s="347">
        <v>5</v>
      </c>
      <c r="B439" s="130" t="s">
        <v>252</v>
      </c>
      <c r="C439" s="230"/>
      <c r="D439" s="768"/>
      <c r="E439" s="162">
        <f t="shared" si="67"/>
        <v>15</v>
      </c>
      <c r="F439" s="155">
        <v>15</v>
      </c>
      <c r="G439" s="384"/>
      <c r="H439" s="154"/>
      <c r="I439" s="444"/>
      <c r="J439" s="879"/>
    </row>
    <row r="440" spans="1:10" ht="13.5" thickBot="1">
      <c r="A440" s="62"/>
      <c r="B440" s="83" t="s">
        <v>32</v>
      </c>
      <c r="C440" s="708"/>
      <c r="D440" s="455">
        <f>D441+D442+D443+D444+D445+D446</f>
        <v>0</v>
      </c>
      <c r="E440" s="671">
        <f aca="true" t="shared" si="68" ref="E440:J440">E441+E442+E443+E444+E445+E446</f>
        <v>108</v>
      </c>
      <c r="F440" s="152">
        <f t="shared" si="68"/>
        <v>108</v>
      </c>
      <c r="G440" s="308">
        <f t="shared" si="68"/>
        <v>0</v>
      </c>
      <c r="H440" s="149">
        <f t="shared" si="68"/>
        <v>0</v>
      </c>
      <c r="I440" s="826">
        <f t="shared" si="68"/>
        <v>0</v>
      </c>
      <c r="J440" s="455">
        <f t="shared" si="68"/>
        <v>0</v>
      </c>
    </row>
    <row r="441" spans="1:10" ht="12.75">
      <c r="A441" s="101">
        <v>1</v>
      </c>
      <c r="B441" s="79" t="s">
        <v>57</v>
      </c>
      <c r="C441" s="230"/>
      <c r="D441" s="769"/>
      <c r="E441" s="178">
        <f aca="true" t="shared" si="69" ref="E441:E446">F441+G441+H441+I441+J441</f>
        <v>25</v>
      </c>
      <c r="F441" s="160">
        <v>25</v>
      </c>
      <c r="G441" s="305"/>
      <c r="H441" s="117"/>
      <c r="I441" s="827"/>
      <c r="J441" s="877"/>
    </row>
    <row r="442" spans="1:10" ht="13.5" thickBot="1">
      <c r="A442" s="111">
        <v>2</v>
      </c>
      <c r="B442" s="130" t="s">
        <v>79</v>
      </c>
      <c r="C442" s="230"/>
      <c r="D442" s="406"/>
      <c r="E442" s="265">
        <f t="shared" si="69"/>
        <v>5</v>
      </c>
      <c r="F442" s="155">
        <v>5</v>
      </c>
      <c r="G442" s="307"/>
      <c r="H442" s="137"/>
      <c r="I442" s="444"/>
      <c r="J442" s="879"/>
    </row>
    <row r="443" spans="1:10" ht="13.5" thickBot="1">
      <c r="A443" s="223">
        <v>3</v>
      </c>
      <c r="B443" s="230" t="s">
        <v>253</v>
      </c>
      <c r="C443" s="230"/>
      <c r="D443" s="406"/>
      <c r="E443" s="265">
        <f t="shared" si="69"/>
        <v>6</v>
      </c>
      <c r="F443" s="152">
        <v>6</v>
      </c>
      <c r="G443" s="308"/>
      <c r="H443" s="149"/>
      <c r="I443" s="831"/>
      <c r="J443" s="892"/>
    </row>
    <row r="444" spans="1:10" ht="12.75">
      <c r="A444" s="223">
        <v>4</v>
      </c>
      <c r="B444" s="230" t="s">
        <v>255</v>
      </c>
      <c r="C444" s="230"/>
      <c r="D444" s="406"/>
      <c r="E444" s="265">
        <f t="shared" si="69"/>
        <v>50</v>
      </c>
      <c r="F444" s="157">
        <v>50</v>
      </c>
      <c r="G444" s="306"/>
      <c r="H444" s="143"/>
      <c r="I444" s="828"/>
      <c r="J444" s="890"/>
    </row>
    <row r="445" spans="1:10" ht="12.75">
      <c r="A445" s="223">
        <v>5</v>
      </c>
      <c r="B445" s="230" t="s">
        <v>254</v>
      </c>
      <c r="C445" s="230"/>
      <c r="D445" s="406"/>
      <c r="E445" s="265">
        <f t="shared" si="69"/>
        <v>7</v>
      </c>
      <c r="F445" s="157">
        <v>7</v>
      </c>
      <c r="G445" s="306"/>
      <c r="H445" s="143"/>
      <c r="I445" s="828"/>
      <c r="J445" s="890"/>
    </row>
    <row r="446" spans="1:10" ht="13.5" thickBot="1">
      <c r="A446" s="446">
        <v>6</v>
      </c>
      <c r="B446" s="131" t="s">
        <v>256</v>
      </c>
      <c r="C446" s="230"/>
      <c r="D446" s="766"/>
      <c r="E446" s="294">
        <f t="shared" si="69"/>
        <v>15</v>
      </c>
      <c r="F446" s="155">
        <v>15</v>
      </c>
      <c r="G446" s="307"/>
      <c r="H446" s="137"/>
      <c r="I446" s="444"/>
      <c r="J446" s="879"/>
    </row>
    <row r="447" spans="1:10" ht="13.5" thickBot="1">
      <c r="A447" s="227"/>
      <c r="B447" s="228" t="s">
        <v>556</v>
      </c>
      <c r="C447" s="751"/>
      <c r="D447" s="1039">
        <f>D448</f>
        <v>10</v>
      </c>
      <c r="E447" s="670">
        <f aca="true" t="shared" si="70" ref="E447:J447">E448</f>
        <v>10</v>
      </c>
      <c r="F447" s="188">
        <f t="shared" si="70"/>
        <v>10</v>
      </c>
      <c r="G447" s="315">
        <f t="shared" si="70"/>
        <v>0</v>
      </c>
      <c r="H447" s="176">
        <f t="shared" si="70"/>
        <v>0</v>
      </c>
      <c r="I447" s="832">
        <f t="shared" si="70"/>
        <v>0</v>
      </c>
      <c r="J447" s="521">
        <f t="shared" si="70"/>
        <v>0</v>
      </c>
    </row>
    <row r="448" spans="1:10" ht="13.5" thickBot="1">
      <c r="A448" s="45" t="s">
        <v>10</v>
      </c>
      <c r="B448" s="28" t="s">
        <v>28</v>
      </c>
      <c r="C448" s="701"/>
      <c r="D448" s="979">
        <f>D449</f>
        <v>10</v>
      </c>
      <c r="E448" s="297">
        <f aca="true" t="shared" si="71" ref="E448:J448">E449</f>
        <v>10</v>
      </c>
      <c r="F448" s="170">
        <f t="shared" si="71"/>
        <v>10</v>
      </c>
      <c r="G448" s="321">
        <f t="shared" si="71"/>
        <v>0</v>
      </c>
      <c r="H448" s="148">
        <f t="shared" si="71"/>
        <v>0</v>
      </c>
      <c r="I448" s="801">
        <f t="shared" si="71"/>
        <v>0</v>
      </c>
      <c r="J448" s="777">
        <f t="shared" si="71"/>
        <v>0</v>
      </c>
    </row>
    <row r="449" spans="1:10" ht="13.5" thickBot="1">
      <c r="A449" s="427"/>
      <c r="B449" s="81" t="s">
        <v>32</v>
      </c>
      <c r="C449" s="708"/>
      <c r="D449" s="454">
        <f>D450+D451</f>
        <v>10</v>
      </c>
      <c r="E449" s="671">
        <f aca="true" t="shared" si="72" ref="E449:J449">E450+E451</f>
        <v>10</v>
      </c>
      <c r="F449" s="174">
        <f t="shared" si="72"/>
        <v>10</v>
      </c>
      <c r="G449" s="308">
        <f t="shared" si="72"/>
        <v>0</v>
      </c>
      <c r="H449" s="149">
        <f t="shared" si="72"/>
        <v>0</v>
      </c>
      <c r="I449" s="826">
        <f t="shared" si="72"/>
        <v>0</v>
      </c>
      <c r="J449" s="455">
        <f t="shared" si="72"/>
        <v>0</v>
      </c>
    </row>
    <row r="450" spans="1:10" ht="12.75">
      <c r="A450" s="213">
        <v>1</v>
      </c>
      <c r="B450" s="79" t="s">
        <v>224</v>
      </c>
      <c r="C450" s="230"/>
      <c r="D450" s="767">
        <v>3</v>
      </c>
      <c r="E450" s="245">
        <f>F450+G450+H450+I450+J450</f>
        <v>3</v>
      </c>
      <c r="F450" s="160">
        <v>3</v>
      </c>
      <c r="G450" s="305"/>
      <c r="H450" s="117"/>
      <c r="I450" s="827"/>
      <c r="J450" s="877"/>
    </row>
    <row r="451" spans="1:10" ht="13.5" thickBot="1">
      <c r="A451" s="78">
        <v>2</v>
      </c>
      <c r="B451" s="130" t="s">
        <v>225</v>
      </c>
      <c r="C451" s="230"/>
      <c r="D451" s="768">
        <v>7</v>
      </c>
      <c r="E451" s="162">
        <f>F451+G451+H451+I451+J451</f>
        <v>7</v>
      </c>
      <c r="F451" s="170">
        <v>7</v>
      </c>
      <c r="G451" s="322"/>
      <c r="H451" s="140"/>
      <c r="I451" s="244"/>
      <c r="J451" s="880"/>
    </row>
    <row r="452" spans="1:10" ht="13.5" thickBot="1">
      <c r="A452" s="229"/>
      <c r="B452" s="63" t="s">
        <v>558</v>
      </c>
      <c r="C452" s="751"/>
      <c r="D452" s="521">
        <f>D453</f>
        <v>0</v>
      </c>
      <c r="E452" s="670">
        <f aca="true" t="shared" si="73" ref="E452:J452">E453</f>
        <v>325</v>
      </c>
      <c r="F452" s="188">
        <f t="shared" si="73"/>
        <v>325</v>
      </c>
      <c r="G452" s="315">
        <f t="shared" si="73"/>
        <v>0</v>
      </c>
      <c r="H452" s="176">
        <f t="shared" si="73"/>
        <v>0</v>
      </c>
      <c r="I452" s="832">
        <f t="shared" si="73"/>
        <v>0</v>
      </c>
      <c r="J452" s="521">
        <f t="shared" si="73"/>
        <v>0</v>
      </c>
    </row>
    <row r="453" spans="1:10" ht="13.5" thickBot="1">
      <c r="A453" s="45" t="s">
        <v>10</v>
      </c>
      <c r="B453" s="28" t="s">
        <v>35</v>
      </c>
      <c r="C453" s="701"/>
      <c r="D453" s="777">
        <f>D454+D456</f>
        <v>0</v>
      </c>
      <c r="E453" s="297">
        <f aca="true" t="shared" si="74" ref="E453:J453">E454+E456</f>
        <v>325</v>
      </c>
      <c r="F453" s="170">
        <f t="shared" si="74"/>
        <v>325</v>
      </c>
      <c r="G453" s="321">
        <f t="shared" si="74"/>
        <v>0</v>
      </c>
      <c r="H453" s="148">
        <f t="shared" si="74"/>
        <v>0</v>
      </c>
      <c r="I453" s="801">
        <f t="shared" si="74"/>
        <v>0</v>
      </c>
      <c r="J453" s="777">
        <f t="shared" si="74"/>
        <v>0</v>
      </c>
    </row>
    <row r="454" spans="1:10" ht="13.5" thickBot="1">
      <c r="A454" s="91"/>
      <c r="B454" s="82" t="s">
        <v>37</v>
      </c>
      <c r="C454" s="723"/>
      <c r="D454" s="236">
        <f aca="true" t="shared" si="75" ref="D454:J454">D455</f>
        <v>0</v>
      </c>
      <c r="E454" s="661">
        <f t="shared" si="75"/>
        <v>80</v>
      </c>
      <c r="F454" s="152">
        <f t="shared" si="75"/>
        <v>80</v>
      </c>
      <c r="G454" s="310">
        <f t="shared" si="75"/>
        <v>0</v>
      </c>
      <c r="H454" s="146">
        <f t="shared" si="75"/>
        <v>0</v>
      </c>
      <c r="I454" s="332">
        <f t="shared" si="75"/>
        <v>0</v>
      </c>
      <c r="J454" s="236">
        <f t="shared" si="75"/>
        <v>0</v>
      </c>
    </row>
    <row r="455" spans="1:10" ht="13.5" thickBot="1">
      <c r="A455" s="100">
        <v>1</v>
      </c>
      <c r="B455" s="234" t="s">
        <v>81</v>
      </c>
      <c r="C455" s="196"/>
      <c r="D455" s="777"/>
      <c r="E455" s="297">
        <f>F455+G455+H455+I455+J455</f>
        <v>80</v>
      </c>
      <c r="F455" s="170">
        <v>80</v>
      </c>
      <c r="G455" s="321"/>
      <c r="H455" s="148"/>
      <c r="I455" s="801"/>
      <c r="J455" s="880"/>
    </row>
    <row r="456" spans="1:10" ht="13.5" thickBot="1">
      <c r="A456" s="428"/>
      <c r="B456" s="83" t="s">
        <v>32</v>
      </c>
      <c r="C456" s="708"/>
      <c r="D456" s="236">
        <f>D457+D458+D459</f>
        <v>0</v>
      </c>
      <c r="E456" s="661">
        <f aca="true" t="shared" si="76" ref="E456:J456">E457+E458+E459</f>
        <v>245</v>
      </c>
      <c r="F456" s="152">
        <f t="shared" si="76"/>
        <v>245</v>
      </c>
      <c r="G456" s="310">
        <f t="shared" si="76"/>
        <v>0</v>
      </c>
      <c r="H456" s="146">
        <f t="shared" si="76"/>
        <v>0</v>
      </c>
      <c r="I456" s="332">
        <f t="shared" si="76"/>
        <v>0</v>
      </c>
      <c r="J456" s="236">
        <f t="shared" si="76"/>
        <v>0</v>
      </c>
    </row>
    <row r="457" spans="1:10" s="4" customFormat="1" ht="12.75">
      <c r="A457" s="213">
        <v>1</v>
      </c>
      <c r="B457" s="132" t="s">
        <v>577</v>
      </c>
      <c r="C457" s="125"/>
      <c r="D457" s="767"/>
      <c r="E457" s="245">
        <f>F457+G457+H457+I457+J457</f>
        <v>90</v>
      </c>
      <c r="F457" s="160">
        <v>90</v>
      </c>
      <c r="G457" s="314"/>
      <c r="H457" s="160"/>
      <c r="I457" s="802"/>
      <c r="J457" s="786"/>
    </row>
    <row r="458" spans="1:10" s="4" customFormat="1" ht="12.75">
      <c r="A458" s="223">
        <v>2</v>
      </c>
      <c r="B458" s="125" t="s">
        <v>226</v>
      </c>
      <c r="C458" s="125"/>
      <c r="D458" s="407"/>
      <c r="E458" s="245">
        <f>F458+G458+H458+I458+J458</f>
        <v>80</v>
      </c>
      <c r="F458" s="157">
        <v>80</v>
      </c>
      <c r="G458" s="320"/>
      <c r="H458" s="157"/>
      <c r="I458" s="803"/>
      <c r="J458" s="884"/>
    </row>
    <row r="459" spans="1:10" s="4" customFormat="1" ht="13.5" thickBot="1">
      <c r="A459" s="223">
        <v>3</v>
      </c>
      <c r="B459" s="125" t="s">
        <v>227</v>
      </c>
      <c r="C459" s="125"/>
      <c r="D459" s="407"/>
      <c r="E459" s="245">
        <f>F459+G459+H459+I459+J459</f>
        <v>75</v>
      </c>
      <c r="F459" s="157">
        <v>75</v>
      </c>
      <c r="G459" s="320"/>
      <c r="H459" s="157"/>
      <c r="I459" s="803"/>
      <c r="J459" s="884"/>
    </row>
    <row r="460" spans="1:10" ht="13.5" thickBot="1">
      <c r="A460" s="229"/>
      <c r="B460" s="63" t="s">
        <v>557</v>
      </c>
      <c r="C460" s="751"/>
      <c r="D460" s="521">
        <f>D461</f>
        <v>0</v>
      </c>
      <c r="E460" s="670">
        <f aca="true" t="shared" si="77" ref="E460:J460">E461</f>
        <v>189</v>
      </c>
      <c r="F460" s="188">
        <f t="shared" si="77"/>
        <v>189</v>
      </c>
      <c r="G460" s="315">
        <f t="shared" si="77"/>
        <v>0</v>
      </c>
      <c r="H460" s="176">
        <f t="shared" si="77"/>
        <v>0</v>
      </c>
      <c r="I460" s="832">
        <f t="shared" si="77"/>
        <v>0</v>
      </c>
      <c r="J460" s="521">
        <f t="shared" si="77"/>
        <v>0</v>
      </c>
    </row>
    <row r="461" spans="1:10" ht="13.5" thickBot="1">
      <c r="A461" s="89" t="s">
        <v>10</v>
      </c>
      <c r="B461" s="30" t="s">
        <v>27</v>
      </c>
      <c r="C461" s="717"/>
      <c r="D461" s="777">
        <f>D462</f>
        <v>0</v>
      </c>
      <c r="E461" s="297">
        <f aca="true" t="shared" si="78" ref="E461:J461">E462</f>
        <v>189</v>
      </c>
      <c r="F461" s="170">
        <f t="shared" si="78"/>
        <v>189</v>
      </c>
      <c r="G461" s="321">
        <f t="shared" si="78"/>
        <v>0</v>
      </c>
      <c r="H461" s="148">
        <f t="shared" si="78"/>
        <v>0</v>
      </c>
      <c r="I461" s="801">
        <f t="shared" si="78"/>
        <v>0</v>
      </c>
      <c r="J461" s="777">
        <f t="shared" si="78"/>
        <v>0</v>
      </c>
    </row>
    <row r="462" spans="1:10" ht="13.5" thickBot="1">
      <c r="A462" s="91"/>
      <c r="B462" s="81" t="s">
        <v>32</v>
      </c>
      <c r="C462" s="708"/>
      <c r="D462" s="236">
        <f>D463+D464+D465</f>
        <v>0</v>
      </c>
      <c r="E462" s="661">
        <f aca="true" t="shared" si="79" ref="E462:J462">E463+E464+E465</f>
        <v>189</v>
      </c>
      <c r="F462" s="152">
        <f t="shared" si="79"/>
        <v>189</v>
      </c>
      <c r="G462" s="310">
        <f t="shared" si="79"/>
        <v>0</v>
      </c>
      <c r="H462" s="146">
        <f t="shared" si="79"/>
        <v>0</v>
      </c>
      <c r="I462" s="332">
        <f t="shared" si="79"/>
        <v>0</v>
      </c>
      <c r="J462" s="236">
        <f t="shared" si="79"/>
        <v>0</v>
      </c>
    </row>
    <row r="463" spans="1:10" ht="12.75">
      <c r="A463" s="213">
        <v>1</v>
      </c>
      <c r="B463" s="39" t="s">
        <v>77</v>
      </c>
      <c r="C463" s="196"/>
      <c r="D463" s="767"/>
      <c r="E463" s="245">
        <f>F463+G463+H463+I463+J463</f>
        <v>14</v>
      </c>
      <c r="F463" s="160">
        <v>14</v>
      </c>
      <c r="G463" s="160"/>
      <c r="H463" s="147"/>
      <c r="I463" s="794"/>
      <c r="J463" s="877"/>
    </row>
    <row r="464" spans="1:10" ht="12.75">
      <c r="A464" s="223">
        <v>2</v>
      </c>
      <c r="B464" s="196" t="s">
        <v>78</v>
      </c>
      <c r="C464" s="196"/>
      <c r="D464" s="771"/>
      <c r="E464" s="161">
        <f>F464+G464+H464+I464+J464</f>
        <v>15</v>
      </c>
      <c r="F464" s="212">
        <v>15</v>
      </c>
      <c r="G464" s="212"/>
      <c r="H464" s="212"/>
      <c r="I464" s="817"/>
      <c r="J464" s="771"/>
    </row>
    <row r="465" spans="1:10" ht="13.5" thickBot="1">
      <c r="A465" s="214">
        <v>3</v>
      </c>
      <c r="B465" s="377" t="s">
        <v>228</v>
      </c>
      <c r="C465" s="196"/>
      <c r="D465" s="778"/>
      <c r="E465" s="162">
        <f>F465+G465+H465+I465+J465</f>
        <v>160</v>
      </c>
      <c r="F465" s="226">
        <v>160</v>
      </c>
      <c r="G465" s="226"/>
      <c r="H465" s="226"/>
      <c r="I465" s="833"/>
      <c r="J465" s="778"/>
    </row>
    <row r="466" spans="1:10" ht="13.5" thickBot="1">
      <c r="A466" s="31" t="s">
        <v>58</v>
      </c>
      <c r="B466" s="47" t="s">
        <v>562</v>
      </c>
      <c r="C466" s="718">
        <f>C469</f>
        <v>101.8</v>
      </c>
      <c r="D466" s="200">
        <f>D469+D591</f>
        <v>19290.6</v>
      </c>
      <c r="E466" s="295">
        <f aca="true" t="shared" si="80" ref="E466:J466">E469</f>
        <v>5945.8</v>
      </c>
      <c r="F466" s="295">
        <f t="shared" si="80"/>
        <v>5701.17</v>
      </c>
      <c r="G466" s="295">
        <f t="shared" si="80"/>
        <v>230.29000000000002</v>
      </c>
      <c r="H466" s="295">
        <f t="shared" si="80"/>
        <v>14.34</v>
      </c>
      <c r="I466" s="936">
        <f t="shared" si="80"/>
        <v>0</v>
      </c>
      <c r="J466" s="936">
        <f t="shared" si="80"/>
        <v>0</v>
      </c>
    </row>
    <row r="467" spans="1:10" ht="12.75">
      <c r="A467" s="9" t="s">
        <v>6</v>
      </c>
      <c r="B467" s="9" t="s">
        <v>18</v>
      </c>
      <c r="C467" s="701"/>
      <c r="D467" s="774"/>
      <c r="E467" s="260"/>
      <c r="F467" s="117"/>
      <c r="G467" s="117"/>
      <c r="H467" s="117"/>
      <c r="I467" s="568"/>
      <c r="J467" s="774"/>
    </row>
    <row r="468" spans="1:10" ht="12.75">
      <c r="A468" s="9" t="s">
        <v>8</v>
      </c>
      <c r="B468" s="9" t="s">
        <v>9</v>
      </c>
      <c r="C468" s="701"/>
      <c r="D468" s="410"/>
      <c r="E468" s="260"/>
      <c r="F468" s="150"/>
      <c r="G468" s="150"/>
      <c r="H468" s="143"/>
      <c r="I468" s="828"/>
      <c r="J468" s="890"/>
    </row>
    <row r="469" spans="1:10" ht="13.5" thickBot="1">
      <c r="A469" s="9" t="s">
        <v>10</v>
      </c>
      <c r="B469" s="9" t="s">
        <v>40</v>
      </c>
      <c r="C469" s="702">
        <f>C591</f>
        <v>101.8</v>
      </c>
      <c r="D469" s="766">
        <f>D473+D498+D586</f>
        <v>19188.8</v>
      </c>
      <c r="E469" s="294">
        <f>E470++E495+E585</f>
        <v>5945.8</v>
      </c>
      <c r="F469" s="138">
        <f>F470+F495+F585</f>
        <v>5701.17</v>
      </c>
      <c r="G469" s="138">
        <f>G470+G495+G585</f>
        <v>230.29000000000002</v>
      </c>
      <c r="H469" s="138">
        <f>H585</f>
        <v>14.34</v>
      </c>
      <c r="I469" s="807">
        <f>I470+I495+I585+I591</f>
        <v>0</v>
      </c>
      <c r="J469" s="282">
        <f>J470+J495+J585+J591</f>
        <v>0</v>
      </c>
    </row>
    <row r="470" spans="1:10" ht="13.5" thickBot="1">
      <c r="A470" s="27"/>
      <c r="B470" s="92" t="s">
        <v>19</v>
      </c>
      <c r="C470" s="752"/>
      <c r="D470" s="1040">
        <f>D471+D472+D473</f>
        <v>1348</v>
      </c>
      <c r="E470" s="673">
        <f aca="true" t="shared" si="81" ref="E470:J470">E471+E472+E473</f>
        <v>947</v>
      </c>
      <c r="F470" s="189">
        <f t="shared" si="81"/>
        <v>947</v>
      </c>
      <c r="G470" s="618">
        <f t="shared" si="81"/>
        <v>0</v>
      </c>
      <c r="H470" s="177">
        <f t="shared" si="81"/>
        <v>0</v>
      </c>
      <c r="I470" s="835">
        <f t="shared" si="81"/>
        <v>0</v>
      </c>
      <c r="J470" s="893">
        <f t="shared" si="81"/>
        <v>0</v>
      </c>
    </row>
    <row r="471" spans="1:10" s="4" customFormat="1" ht="12.75">
      <c r="A471" s="9" t="s">
        <v>6</v>
      </c>
      <c r="B471" s="9" t="s">
        <v>18</v>
      </c>
      <c r="C471" s="701"/>
      <c r="D471" s="779"/>
      <c r="E471" s="261"/>
      <c r="F471" s="160"/>
      <c r="G471" s="463"/>
      <c r="H471" s="160"/>
      <c r="I471" s="802"/>
      <c r="J471" s="767"/>
    </row>
    <row r="472" spans="1:10" s="4" customFormat="1" ht="12.75">
      <c r="A472" s="9" t="s">
        <v>8</v>
      </c>
      <c r="B472" s="9" t="s">
        <v>9</v>
      </c>
      <c r="C472" s="701"/>
      <c r="D472" s="526"/>
      <c r="E472" s="262"/>
      <c r="F472" s="157"/>
      <c r="G472" s="461"/>
      <c r="H472" s="157"/>
      <c r="I472" s="803"/>
      <c r="J472" s="407"/>
    </row>
    <row r="473" spans="1:10" ht="13.5" thickBot="1">
      <c r="A473" s="10" t="s">
        <v>10</v>
      </c>
      <c r="B473" s="16" t="s">
        <v>35</v>
      </c>
      <c r="C473" s="701"/>
      <c r="D473" s="406">
        <f>D474+D483+D488+D491</f>
        <v>1348</v>
      </c>
      <c r="E473" s="265">
        <f aca="true" t="shared" si="82" ref="E473:J473">E474+E483+E488+E491</f>
        <v>947</v>
      </c>
      <c r="F473" s="171">
        <f t="shared" si="82"/>
        <v>947</v>
      </c>
      <c r="G473" s="467">
        <f t="shared" si="82"/>
        <v>0</v>
      </c>
      <c r="H473" s="143">
        <f t="shared" si="82"/>
        <v>0</v>
      </c>
      <c r="I473" s="836">
        <f t="shared" si="82"/>
        <v>0</v>
      </c>
      <c r="J473" s="410">
        <f t="shared" si="82"/>
        <v>0</v>
      </c>
    </row>
    <row r="474" spans="1:10" ht="13.5" thickBot="1">
      <c r="A474" s="33"/>
      <c r="B474" s="238" t="s">
        <v>64</v>
      </c>
      <c r="C474" s="751"/>
      <c r="D474" s="1041">
        <f>D475+D481</f>
        <v>248</v>
      </c>
      <c r="E474" s="674">
        <f aca="true" t="shared" si="83" ref="E474:J474">E475+E481</f>
        <v>248</v>
      </c>
      <c r="F474" s="493">
        <f t="shared" si="83"/>
        <v>248</v>
      </c>
      <c r="G474" s="556">
        <f t="shared" si="83"/>
        <v>0</v>
      </c>
      <c r="H474" s="498">
        <f t="shared" si="83"/>
        <v>0</v>
      </c>
      <c r="I474" s="837">
        <f t="shared" si="83"/>
        <v>0</v>
      </c>
      <c r="J474" s="894">
        <f t="shared" si="83"/>
        <v>0</v>
      </c>
    </row>
    <row r="475" spans="1:10" ht="13.5" thickBot="1">
      <c r="A475" s="61"/>
      <c r="B475" s="83" t="s">
        <v>36</v>
      </c>
      <c r="C475" s="708"/>
      <c r="D475" s="454">
        <f>D476+D477+D479</f>
        <v>233</v>
      </c>
      <c r="E475" s="671">
        <f aca="true" t="shared" si="84" ref="E475:J475">E476+E477+E479</f>
        <v>233</v>
      </c>
      <c r="F475" s="174">
        <f t="shared" si="84"/>
        <v>233</v>
      </c>
      <c r="G475" s="554">
        <f t="shared" si="84"/>
        <v>0</v>
      </c>
      <c r="H475" s="149">
        <f t="shared" si="84"/>
        <v>0</v>
      </c>
      <c r="I475" s="826">
        <f t="shared" si="84"/>
        <v>0</v>
      </c>
      <c r="J475" s="455">
        <f t="shared" si="84"/>
        <v>0</v>
      </c>
    </row>
    <row r="476" spans="1:10" ht="12.75">
      <c r="A476" s="123">
        <v>1</v>
      </c>
      <c r="B476" s="36" t="s">
        <v>437</v>
      </c>
      <c r="C476" s="634"/>
      <c r="D476" s="1034">
        <v>158</v>
      </c>
      <c r="E476" s="594">
        <f>F476+G476+H476+I476+J476</f>
        <v>158</v>
      </c>
      <c r="F476" s="494">
        <v>158</v>
      </c>
      <c r="G476" s="316"/>
      <c r="H476" s="117"/>
      <c r="I476" s="827"/>
      <c r="J476" s="877"/>
    </row>
    <row r="477" spans="1:10" ht="12.75">
      <c r="A477" s="112">
        <v>2</v>
      </c>
      <c r="B477" s="23" t="s">
        <v>434</v>
      </c>
      <c r="C477" s="634"/>
      <c r="D477" s="199">
        <v>40</v>
      </c>
      <c r="E477" s="594">
        <f>F477+G477+H477+I477+J477</f>
        <v>40</v>
      </c>
      <c r="F477" s="191">
        <v>40</v>
      </c>
      <c r="G477" s="317"/>
      <c r="H477" s="137"/>
      <c r="I477" s="444"/>
      <c r="J477" s="879"/>
    </row>
    <row r="478" spans="1:10" ht="12.75">
      <c r="A478" s="205"/>
      <c r="B478" s="23" t="s">
        <v>438</v>
      </c>
      <c r="C478" s="634"/>
      <c r="D478" s="199"/>
      <c r="E478" s="594"/>
      <c r="F478" s="191"/>
      <c r="G478" s="317"/>
      <c r="H478" s="137"/>
      <c r="I478" s="444"/>
      <c r="J478" s="879"/>
    </row>
    <row r="479" spans="1:10" ht="12.75">
      <c r="A479" s="122">
        <v>3</v>
      </c>
      <c r="B479" s="116" t="s">
        <v>435</v>
      </c>
      <c r="C479" s="634"/>
      <c r="D479" s="1029">
        <v>35</v>
      </c>
      <c r="E479" s="594">
        <f>F479+G479+H479+I479+J479</f>
        <v>35</v>
      </c>
      <c r="F479" s="186">
        <v>35</v>
      </c>
      <c r="G479" s="318"/>
      <c r="H479" s="143"/>
      <c r="I479" s="828"/>
      <c r="J479" s="890"/>
    </row>
    <row r="480" spans="1:10" ht="13.5" thickBot="1">
      <c r="A480" s="123"/>
      <c r="B480" s="36" t="s">
        <v>438</v>
      </c>
      <c r="C480" s="634"/>
      <c r="D480" s="1042"/>
      <c r="E480" s="594"/>
      <c r="F480" s="492"/>
      <c r="G480" s="319"/>
      <c r="H480" s="140"/>
      <c r="I480" s="244"/>
      <c r="J480" s="880"/>
    </row>
    <row r="481" spans="1:10" ht="13.5" thickBot="1">
      <c r="A481" s="496"/>
      <c r="B481" s="94" t="s">
        <v>32</v>
      </c>
      <c r="C481" s="708"/>
      <c r="D481" s="1030">
        <f>D482</f>
        <v>15</v>
      </c>
      <c r="E481" s="675">
        <f aca="true" t="shared" si="85" ref="E481:J481">E482</f>
        <v>15</v>
      </c>
      <c r="F481" s="495">
        <f t="shared" si="85"/>
        <v>15</v>
      </c>
      <c r="G481" s="500">
        <f t="shared" si="85"/>
        <v>0</v>
      </c>
      <c r="H481" s="497">
        <f t="shared" si="85"/>
        <v>0</v>
      </c>
      <c r="I481" s="838">
        <f t="shared" si="85"/>
        <v>0</v>
      </c>
      <c r="J481" s="895">
        <f t="shared" si="85"/>
        <v>0</v>
      </c>
    </row>
    <row r="482" spans="1:10" ht="13.5" thickBot="1">
      <c r="A482" s="205">
        <v>1</v>
      </c>
      <c r="B482" s="369" t="s">
        <v>436</v>
      </c>
      <c r="C482" s="634"/>
      <c r="D482" s="1042">
        <v>15</v>
      </c>
      <c r="E482" s="297">
        <f>F482+G482+H482+I482+J482</f>
        <v>15</v>
      </c>
      <c r="F482" s="441">
        <v>15</v>
      </c>
      <c r="G482" s="319"/>
      <c r="H482" s="140"/>
      <c r="I482" s="244"/>
      <c r="J482" s="879"/>
    </row>
    <row r="483" spans="1:10" s="4" customFormat="1" ht="14.25" customHeight="1" thickBot="1">
      <c r="A483" s="12"/>
      <c r="B483" s="65" t="s">
        <v>71</v>
      </c>
      <c r="C483" s="751"/>
      <c r="D483" s="1043">
        <f>D484</f>
        <v>1023</v>
      </c>
      <c r="E483" s="676">
        <f aca="true" t="shared" si="86" ref="E483:J483">E484</f>
        <v>622</v>
      </c>
      <c r="F483" s="239">
        <f t="shared" si="86"/>
        <v>622</v>
      </c>
      <c r="G483" s="503"/>
      <c r="H483" s="176">
        <f t="shared" si="86"/>
        <v>0</v>
      </c>
      <c r="I483" s="832">
        <f t="shared" si="86"/>
        <v>0</v>
      </c>
      <c r="J483" s="521">
        <f t="shared" si="86"/>
        <v>0</v>
      </c>
    </row>
    <row r="484" spans="1:10" s="4" customFormat="1" ht="14.25" customHeight="1" thickBot="1">
      <c r="A484" s="89"/>
      <c r="B484" s="93" t="s">
        <v>36</v>
      </c>
      <c r="C484" s="708"/>
      <c r="D484" s="773">
        <f>D485+D487</f>
        <v>1023</v>
      </c>
      <c r="E484" s="668">
        <f aca="true" t="shared" si="87" ref="E484:J484">E485+E487</f>
        <v>622</v>
      </c>
      <c r="F484" s="380">
        <f t="shared" si="87"/>
        <v>622</v>
      </c>
      <c r="G484" s="932"/>
      <c r="H484" s="147">
        <f t="shared" si="87"/>
        <v>0</v>
      </c>
      <c r="I484" s="794">
        <f t="shared" si="87"/>
        <v>0</v>
      </c>
      <c r="J484" s="779">
        <f t="shared" si="87"/>
        <v>0</v>
      </c>
    </row>
    <row r="485" spans="1:11" s="4" customFormat="1" ht="14.25" customHeight="1" thickBot="1">
      <c r="A485" s="122">
        <v>1</v>
      </c>
      <c r="B485" s="619" t="s">
        <v>439</v>
      </c>
      <c r="C485" s="128"/>
      <c r="D485" s="772">
        <v>1020</v>
      </c>
      <c r="E485" s="340">
        <f>F485+G485+H485+I485+J485</f>
        <v>619</v>
      </c>
      <c r="F485" s="152">
        <v>619</v>
      </c>
      <c r="G485" s="458"/>
      <c r="H485" s="146"/>
      <c r="I485" s="332"/>
      <c r="J485" s="236"/>
      <c r="K485" s="966"/>
    </row>
    <row r="486" spans="1:10" s="4" customFormat="1" ht="14.25" customHeight="1" thickBot="1">
      <c r="A486" s="123"/>
      <c r="B486" s="649" t="s">
        <v>440</v>
      </c>
      <c r="C486" s="653"/>
      <c r="D486" s="772"/>
      <c r="E486" s="340"/>
      <c r="F486" s="152"/>
      <c r="G486" s="458"/>
      <c r="H486" s="146"/>
      <c r="I486" s="332"/>
      <c r="J486" s="236"/>
    </row>
    <row r="487" spans="1:10" s="4" customFormat="1" ht="14.25" customHeight="1" thickBot="1">
      <c r="A487" s="120">
        <v>2</v>
      </c>
      <c r="B487" s="501" t="s">
        <v>441</v>
      </c>
      <c r="C487" s="653"/>
      <c r="D487" s="772">
        <v>3</v>
      </c>
      <c r="E487" s="340">
        <f>F487+G487+H487+I487+J487</f>
        <v>3</v>
      </c>
      <c r="F487" s="152">
        <v>3</v>
      </c>
      <c r="G487" s="458"/>
      <c r="H487" s="146"/>
      <c r="I487" s="332"/>
      <c r="J487" s="236"/>
    </row>
    <row r="488" spans="1:13" ht="14.25" customHeight="1" thickBot="1">
      <c r="A488" s="201"/>
      <c r="B488" s="238" t="s">
        <v>442</v>
      </c>
      <c r="C488" s="751"/>
      <c r="D488" s="1044">
        <f>D489</f>
        <v>0</v>
      </c>
      <c r="E488" s="677">
        <f aca="true" t="shared" si="88" ref="E488:J488">E489</f>
        <v>0</v>
      </c>
      <c r="F488" s="430">
        <f t="shared" si="88"/>
        <v>0</v>
      </c>
      <c r="G488" s="553">
        <f t="shared" si="88"/>
        <v>0</v>
      </c>
      <c r="H488" s="502">
        <f t="shared" si="88"/>
        <v>0</v>
      </c>
      <c r="I488" s="839">
        <f t="shared" si="88"/>
        <v>0</v>
      </c>
      <c r="J488" s="527">
        <f t="shared" si="88"/>
        <v>0</v>
      </c>
      <c r="K488" s="4"/>
      <c r="L488" s="4"/>
      <c r="M488" s="4"/>
    </row>
    <row r="489" spans="1:10" s="4" customFormat="1" ht="14.25" customHeight="1" thickBot="1">
      <c r="A489" s="68"/>
      <c r="B489" s="83" t="s">
        <v>36</v>
      </c>
      <c r="C489" s="708"/>
      <c r="D489" s="772">
        <f>D490</f>
        <v>0</v>
      </c>
      <c r="E489" s="339">
        <f aca="true" t="shared" si="89" ref="E489:J489">E490</f>
        <v>0</v>
      </c>
      <c r="F489" s="339">
        <f t="shared" si="89"/>
        <v>0</v>
      </c>
      <c r="G489" s="555">
        <f t="shared" si="89"/>
        <v>0</v>
      </c>
      <c r="H489" s="505">
        <f t="shared" si="89"/>
        <v>0</v>
      </c>
      <c r="I489" s="262">
        <f t="shared" si="89"/>
        <v>0</v>
      </c>
      <c r="J489" s="526">
        <f t="shared" si="89"/>
        <v>0</v>
      </c>
    </row>
    <row r="490" spans="1:11" s="4" customFormat="1" ht="14.25" customHeight="1" thickBot="1">
      <c r="A490" s="120">
        <v>1</v>
      </c>
      <c r="B490" s="595" t="s">
        <v>443</v>
      </c>
      <c r="C490" s="712"/>
      <c r="D490" s="772">
        <v>0</v>
      </c>
      <c r="E490" s="340">
        <f>F490+G490+H490+I490+J490</f>
        <v>0</v>
      </c>
      <c r="F490" s="1061">
        <v>0</v>
      </c>
      <c r="G490" s="458"/>
      <c r="H490" s="146"/>
      <c r="I490" s="332"/>
      <c r="J490" s="236"/>
      <c r="K490" s="966"/>
    </row>
    <row r="491" spans="1:13" ht="14.25" customHeight="1" thickBot="1">
      <c r="A491" s="201"/>
      <c r="B491" s="238" t="s">
        <v>445</v>
      </c>
      <c r="C491" s="751"/>
      <c r="D491" s="1045">
        <f>D493+D494</f>
        <v>77</v>
      </c>
      <c r="E491" s="678">
        <f aca="true" t="shared" si="90" ref="E491:J491">E493+E494</f>
        <v>77</v>
      </c>
      <c r="F491" s="504">
        <f t="shared" si="90"/>
        <v>77</v>
      </c>
      <c r="G491" s="556">
        <f t="shared" si="90"/>
        <v>0</v>
      </c>
      <c r="H491" s="498">
        <f t="shared" si="90"/>
        <v>0</v>
      </c>
      <c r="I491" s="837">
        <f t="shared" si="90"/>
        <v>0</v>
      </c>
      <c r="J491" s="894">
        <f t="shared" si="90"/>
        <v>0</v>
      </c>
      <c r="K491" s="4"/>
      <c r="L491" s="4"/>
      <c r="M491" s="4"/>
    </row>
    <row r="492" spans="1:13" ht="14.25" customHeight="1" thickBot="1">
      <c r="A492" s="210"/>
      <c r="B492" s="98" t="s">
        <v>32</v>
      </c>
      <c r="C492" s="708"/>
      <c r="D492" s="1046">
        <f>F492+G492+H492+I492+J492</f>
        <v>70</v>
      </c>
      <c r="E492" s="263">
        <f>F492+G492+H492+I492+J492</f>
        <v>70</v>
      </c>
      <c r="F492" s="211">
        <f>F494</f>
        <v>70</v>
      </c>
      <c r="G492" s="308">
        <f>G494</f>
        <v>0</v>
      </c>
      <c r="H492" s="149">
        <f>H494</f>
        <v>0</v>
      </c>
      <c r="I492" s="826">
        <f>I494</f>
        <v>0</v>
      </c>
      <c r="J492" s="455">
        <f>J494</f>
        <v>0</v>
      </c>
      <c r="K492" s="4"/>
      <c r="L492" s="4"/>
      <c r="M492" s="4"/>
    </row>
    <row r="493" spans="1:10" ht="14.25" customHeight="1">
      <c r="A493" s="219">
        <v>1</v>
      </c>
      <c r="B493" s="619" t="s">
        <v>444</v>
      </c>
      <c r="C493" s="128"/>
      <c r="D493" s="780">
        <v>7</v>
      </c>
      <c r="E493" s="264">
        <f>F493+G493+H493+I493+J493</f>
        <v>7</v>
      </c>
      <c r="F493" s="506">
        <v>7</v>
      </c>
      <c r="G493" s="507"/>
      <c r="H493" s="506"/>
      <c r="I493" s="840"/>
      <c r="J493" s="780"/>
    </row>
    <row r="494" spans="1:10" ht="14.25" customHeight="1" thickBot="1">
      <c r="A494" s="201">
        <v>2</v>
      </c>
      <c r="B494" s="619" t="s">
        <v>59</v>
      </c>
      <c r="C494" s="619"/>
      <c r="D494" s="778">
        <v>70</v>
      </c>
      <c r="E494" s="1069">
        <f>F494+G494+H494+I494+J494</f>
        <v>70</v>
      </c>
      <c r="F494" s="226">
        <v>70</v>
      </c>
      <c r="G494" s="1070"/>
      <c r="H494" s="226"/>
      <c r="I494" s="833"/>
      <c r="J494" s="778"/>
    </row>
    <row r="495" spans="1:10" ht="13.5" thickBot="1">
      <c r="A495" s="27"/>
      <c r="B495" s="1071" t="s">
        <v>25</v>
      </c>
      <c r="C495" s="1072"/>
      <c r="D495" s="1040">
        <f>D498</f>
        <v>1746</v>
      </c>
      <c r="E495" s="673">
        <f aca="true" t="shared" si="91" ref="E495:J495">E498</f>
        <v>1413</v>
      </c>
      <c r="F495" s="189">
        <f t="shared" si="91"/>
        <v>1413</v>
      </c>
      <c r="G495" s="618">
        <f t="shared" si="91"/>
        <v>0</v>
      </c>
      <c r="H495" s="177">
        <f t="shared" si="91"/>
        <v>0</v>
      </c>
      <c r="I495" s="835">
        <f t="shared" si="91"/>
        <v>0</v>
      </c>
      <c r="J495" s="893">
        <f t="shared" si="91"/>
        <v>0</v>
      </c>
    </row>
    <row r="496" spans="1:10" s="50" customFormat="1" ht="12.75">
      <c r="A496" s="9" t="s">
        <v>6</v>
      </c>
      <c r="B496" s="16" t="s">
        <v>18</v>
      </c>
      <c r="C496" s="561"/>
      <c r="D496" s="779"/>
      <c r="E496" s="261"/>
      <c r="F496" s="147"/>
      <c r="G496" s="463"/>
      <c r="H496" s="147"/>
      <c r="I496" s="794"/>
      <c r="J496" s="779"/>
    </row>
    <row r="497" spans="1:10" s="50" customFormat="1" ht="12.75">
      <c r="A497" s="9" t="s">
        <v>8</v>
      </c>
      <c r="B497" s="16" t="s">
        <v>9</v>
      </c>
      <c r="C497" s="701"/>
      <c r="D497" s="526"/>
      <c r="E497" s="261"/>
      <c r="F497" s="142"/>
      <c r="G497" s="461"/>
      <c r="H497" s="142"/>
      <c r="I497" s="795"/>
      <c r="J497" s="526"/>
    </row>
    <row r="498" spans="1:10" s="50" customFormat="1" ht="13.5" thickBot="1">
      <c r="A498" s="9" t="s">
        <v>10</v>
      </c>
      <c r="B498" s="16" t="s">
        <v>35</v>
      </c>
      <c r="C498" s="701"/>
      <c r="D498" s="407">
        <f aca="true" t="shared" si="92" ref="D498:J498">D499+D505+D528+D547+D551+D557+D562+D570+D573+D578+D582</f>
        <v>1746</v>
      </c>
      <c r="E498" s="161">
        <f t="shared" si="92"/>
        <v>1413</v>
      </c>
      <c r="F498" s="157">
        <f t="shared" si="92"/>
        <v>1413</v>
      </c>
      <c r="G498" s="461">
        <f t="shared" si="92"/>
        <v>0</v>
      </c>
      <c r="H498" s="142">
        <f t="shared" si="92"/>
        <v>0</v>
      </c>
      <c r="I498" s="795">
        <f t="shared" si="92"/>
        <v>0</v>
      </c>
      <c r="J498" s="526">
        <f t="shared" si="92"/>
        <v>0</v>
      </c>
    </row>
    <row r="499" spans="1:10" s="4" customFormat="1" ht="13.5" thickBot="1">
      <c r="A499" s="21"/>
      <c r="B499" s="63" t="s">
        <v>42</v>
      </c>
      <c r="C499" s="751"/>
      <c r="D499" s="418">
        <f>D500+D502</f>
        <v>1270</v>
      </c>
      <c r="E499" s="679">
        <f>E500+E502</f>
        <v>937</v>
      </c>
      <c r="F499" s="296">
        <f>F500+F502</f>
        <v>937</v>
      </c>
      <c r="G499" s="553">
        <f>G500+G502</f>
        <v>0</v>
      </c>
      <c r="H499" s="296"/>
      <c r="I499" s="841"/>
      <c r="J499" s="418"/>
    </row>
    <row r="500" spans="1:10" s="4" customFormat="1" ht="12.75">
      <c r="A500" s="49"/>
      <c r="B500" s="98" t="s">
        <v>36</v>
      </c>
      <c r="C500" s="708"/>
      <c r="D500" s="407">
        <f>D501</f>
        <v>1248</v>
      </c>
      <c r="E500" s="248">
        <f>F500+G500+H500+I500+J500</f>
        <v>915</v>
      </c>
      <c r="F500" s="180">
        <f>F501</f>
        <v>915</v>
      </c>
      <c r="G500" s="542">
        <f>G501</f>
        <v>0</v>
      </c>
      <c r="H500" s="145">
        <f>H501</f>
        <v>0</v>
      </c>
      <c r="I500" s="520">
        <f>I501</f>
        <v>0</v>
      </c>
      <c r="J500" s="878">
        <f>J501</f>
        <v>0</v>
      </c>
    </row>
    <row r="501" spans="1:14" s="4" customFormat="1" ht="13.5" thickBot="1">
      <c r="A501" s="1093">
        <v>1</v>
      </c>
      <c r="B501" s="196" t="s">
        <v>72</v>
      </c>
      <c r="C501" s="196"/>
      <c r="D501" s="407">
        <v>1248</v>
      </c>
      <c r="E501" s="161">
        <f>F501+G501+H501+I501+J501</f>
        <v>915</v>
      </c>
      <c r="F501" s="157">
        <v>915</v>
      </c>
      <c r="G501" s="461"/>
      <c r="H501" s="142"/>
      <c r="I501" s="795"/>
      <c r="J501" s="896"/>
      <c r="K501" s="1067" t="s">
        <v>626</v>
      </c>
      <c r="L501" s="1067"/>
      <c r="M501" s="1068"/>
      <c r="N501" s="1079">
        <v>1018</v>
      </c>
    </row>
    <row r="502" spans="1:13" ht="13.5" thickBot="1">
      <c r="A502" s="37"/>
      <c r="B502" s="81" t="s">
        <v>32</v>
      </c>
      <c r="C502" s="708"/>
      <c r="D502" s="407">
        <f>F502+G502+H502+I502+J502</f>
        <v>22</v>
      </c>
      <c r="E502" s="249">
        <f>F502+G502+H502+I502+J502</f>
        <v>22</v>
      </c>
      <c r="F502" s="190">
        <f>F503+F504</f>
        <v>22</v>
      </c>
      <c r="G502" s="549">
        <f>G503+G504</f>
        <v>0</v>
      </c>
      <c r="H502" s="146">
        <f>H503+H504</f>
        <v>0</v>
      </c>
      <c r="I502" s="842">
        <f>I503+I504</f>
        <v>0</v>
      </c>
      <c r="J502" s="897">
        <f>J503+J504</f>
        <v>0</v>
      </c>
      <c r="K502" s="4"/>
      <c r="L502" s="4"/>
      <c r="M502" s="4"/>
    </row>
    <row r="503" spans="1:10" ht="12.75">
      <c r="A503" s="107">
        <v>1</v>
      </c>
      <c r="B503" s="36" t="s">
        <v>446</v>
      </c>
      <c r="C503" s="634"/>
      <c r="D503" s="407">
        <v>15</v>
      </c>
      <c r="E503" s="253">
        <f>F503+G503+H503+I503+J503</f>
        <v>15</v>
      </c>
      <c r="F503" s="187">
        <v>15</v>
      </c>
      <c r="G503" s="550"/>
      <c r="H503" s="117"/>
      <c r="I503" s="827"/>
      <c r="J503" s="877"/>
    </row>
    <row r="504" spans="1:10" ht="13.5" thickBot="1">
      <c r="A504" s="112">
        <v>2</v>
      </c>
      <c r="B504" s="116" t="s">
        <v>447</v>
      </c>
      <c r="C504" s="634"/>
      <c r="D504" s="407">
        <v>7</v>
      </c>
      <c r="E504" s="253">
        <f>F504+G504+H504+I504+J504</f>
        <v>7</v>
      </c>
      <c r="F504" s="172">
        <v>7</v>
      </c>
      <c r="G504" s="545"/>
      <c r="H504" s="137"/>
      <c r="I504" s="444"/>
      <c r="J504" s="879"/>
    </row>
    <row r="505" spans="1:10" ht="13.5" thickBot="1">
      <c r="A505" s="21"/>
      <c r="B505" s="63" t="s">
        <v>65</v>
      </c>
      <c r="C505" s="751"/>
      <c r="D505" s="418">
        <f>D506</f>
        <v>70</v>
      </c>
      <c r="E505" s="679">
        <f aca="true" t="shared" si="93" ref="E505:J505">E506</f>
        <v>70</v>
      </c>
      <c r="F505" s="296">
        <f t="shared" si="93"/>
        <v>70</v>
      </c>
      <c r="G505" s="553">
        <f t="shared" si="93"/>
        <v>0</v>
      </c>
      <c r="H505" s="502">
        <f t="shared" si="93"/>
        <v>0</v>
      </c>
      <c r="I505" s="839">
        <f t="shared" si="93"/>
        <v>0</v>
      </c>
      <c r="J505" s="527">
        <f t="shared" si="93"/>
        <v>0</v>
      </c>
    </row>
    <row r="506" spans="1:10" ht="13.5" thickBot="1">
      <c r="A506" s="9" t="s">
        <v>10</v>
      </c>
      <c r="B506" s="16" t="s">
        <v>35</v>
      </c>
      <c r="C506" s="701"/>
      <c r="D506" s="407">
        <f aca="true" t="shared" si="94" ref="D506:J506">D507+D518</f>
        <v>70</v>
      </c>
      <c r="E506" s="161">
        <f t="shared" si="94"/>
        <v>70</v>
      </c>
      <c r="F506" s="157">
        <f t="shared" si="94"/>
        <v>70</v>
      </c>
      <c r="G506" s="461">
        <f t="shared" si="94"/>
        <v>0</v>
      </c>
      <c r="H506" s="142">
        <f t="shared" si="94"/>
        <v>0</v>
      </c>
      <c r="I506" s="795">
        <f t="shared" si="94"/>
        <v>0</v>
      </c>
      <c r="J506" s="526">
        <f t="shared" si="94"/>
        <v>0</v>
      </c>
    </row>
    <row r="507" spans="1:10" ht="13.5" thickBot="1">
      <c r="A507" s="49"/>
      <c r="B507" s="98" t="s">
        <v>36</v>
      </c>
      <c r="C507" s="708"/>
      <c r="D507" s="868">
        <f>D509+D513</f>
        <v>0</v>
      </c>
      <c r="E507" s="958">
        <f aca="true" t="shared" si="95" ref="E507:J507">E509+E513</f>
        <v>0</v>
      </c>
      <c r="F507" s="154">
        <f t="shared" si="95"/>
        <v>0</v>
      </c>
      <c r="G507" s="460">
        <f t="shared" si="95"/>
        <v>0</v>
      </c>
      <c r="H507" s="154">
        <f t="shared" si="95"/>
        <v>0</v>
      </c>
      <c r="I507" s="796">
        <f t="shared" si="95"/>
        <v>0</v>
      </c>
      <c r="J507" s="868">
        <f t="shared" si="95"/>
        <v>0</v>
      </c>
    </row>
    <row r="508" spans="1:10" ht="12.75">
      <c r="A508" s="20">
        <v>1</v>
      </c>
      <c r="B508" s="508" t="s">
        <v>162</v>
      </c>
      <c r="C508" s="632"/>
      <c r="D508" s="899"/>
      <c r="E508" s="962"/>
      <c r="F508" s="145"/>
      <c r="G508" s="542"/>
      <c r="H508" s="145"/>
      <c r="I508" s="520"/>
      <c r="J508" s="878"/>
    </row>
    <row r="509" spans="1:10" ht="13.5" thickBot="1">
      <c r="A509" s="17"/>
      <c r="B509" s="509" t="s">
        <v>448</v>
      </c>
      <c r="C509" s="125"/>
      <c r="D509" s="898">
        <f>D510+D512</f>
        <v>0</v>
      </c>
      <c r="E509" s="963">
        <f aca="true" t="shared" si="96" ref="E509:J509">E510+E512</f>
        <v>0</v>
      </c>
      <c r="F509" s="510">
        <f t="shared" si="96"/>
        <v>0</v>
      </c>
      <c r="G509" s="552">
        <f t="shared" si="96"/>
        <v>0</v>
      </c>
      <c r="H509" s="510">
        <f t="shared" si="96"/>
        <v>0</v>
      </c>
      <c r="I509" s="843">
        <f t="shared" si="96"/>
        <v>0</v>
      </c>
      <c r="J509" s="898">
        <f t="shared" si="96"/>
        <v>0</v>
      </c>
    </row>
    <row r="510" spans="1:10" ht="13.5" thickBot="1">
      <c r="A510" s="208" t="s">
        <v>449</v>
      </c>
      <c r="B510" s="374" t="s">
        <v>450</v>
      </c>
      <c r="C510" s="125"/>
      <c r="D510" s="779">
        <v>0</v>
      </c>
      <c r="E510" s="202">
        <f>F510+G510+H510+I510+J510</f>
        <v>0</v>
      </c>
      <c r="F510" s="148">
        <v>0</v>
      </c>
      <c r="G510" s="551"/>
      <c r="H510" s="148"/>
      <c r="I510" s="801"/>
      <c r="J510" s="777"/>
    </row>
    <row r="511" spans="1:10" ht="13.5" thickBot="1">
      <c r="A511" s="122" t="s">
        <v>451</v>
      </c>
      <c r="B511" s="133" t="s">
        <v>452</v>
      </c>
      <c r="C511" s="125"/>
      <c r="D511" s="526"/>
      <c r="E511" s="962"/>
      <c r="F511" s="145"/>
      <c r="G511" s="542"/>
      <c r="H511" s="145"/>
      <c r="I511" s="520"/>
      <c r="J511" s="878"/>
    </row>
    <row r="512" spans="1:10" ht="13.5" thickBot="1">
      <c r="A512" s="208"/>
      <c r="B512" s="374" t="s">
        <v>453</v>
      </c>
      <c r="C512" s="125"/>
      <c r="D512" s="868">
        <v>0</v>
      </c>
      <c r="E512" s="962">
        <f>F512+G512+H512+I512+J512</f>
        <v>0</v>
      </c>
      <c r="F512" s="145">
        <v>0</v>
      </c>
      <c r="G512" s="542"/>
      <c r="H512" s="145"/>
      <c r="I512" s="520"/>
      <c r="J512" s="878"/>
    </row>
    <row r="513" spans="1:10" ht="12.75">
      <c r="A513" s="511">
        <v>2</v>
      </c>
      <c r="B513" s="650" t="s">
        <v>454</v>
      </c>
      <c r="C513" s="125"/>
      <c r="D513" s="899">
        <f>D515+D517</f>
        <v>0</v>
      </c>
      <c r="E513" s="959">
        <f aca="true" t="shared" si="97" ref="E513:J513">E515+E517</f>
        <v>0</v>
      </c>
      <c r="F513" s="512">
        <f t="shared" si="97"/>
        <v>0</v>
      </c>
      <c r="G513" s="547">
        <f t="shared" si="97"/>
        <v>0</v>
      </c>
      <c r="H513" s="512">
        <f t="shared" si="97"/>
        <v>0</v>
      </c>
      <c r="I513" s="844">
        <f t="shared" si="97"/>
        <v>0</v>
      </c>
      <c r="J513" s="899">
        <f t="shared" si="97"/>
        <v>0</v>
      </c>
    </row>
    <row r="514" spans="1:10" ht="13.5" thickBot="1">
      <c r="A514" s="513"/>
      <c r="B514" s="651" t="s">
        <v>455</v>
      </c>
      <c r="C514" s="125"/>
      <c r="D514" s="898"/>
      <c r="E514" s="963"/>
      <c r="F514" s="510"/>
      <c r="G514" s="552"/>
      <c r="H514" s="510">
        <v>0</v>
      </c>
      <c r="I514" s="843"/>
      <c r="J514" s="898"/>
    </row>
    <row r="515" spans="1:10" ht="12.75">
      <c r="A515" s="121" t="s">
        <v>456</v>
      </c>
      <c r="B515" s="374" t="s">
        <v>457</v>
      </c>
      <c r="C515" s="125"/>
      <c r="D515" s="779">
        <v>0</v>
      </c>
      <c r="E515" s="964">
        <f>F515+G515+H515+I515+J515</f>
        <v>0</v>
      </c>
      <c r="F515" s="147">
        <v>0</v>
      </c>
      <c r="G515" s="463"/>
      <c r="H515" s="147"/>
      <c r="I515" s="794"/>
      <c r="J515" s="779"/>
    </row>
    <row r="516" spans="1:10" ht="12.75">
      <c r="A516" s="120" t="s">
        <v>458</v>
      </c>
      <c r="B516" s="133" t="s">
        <v>452</v>
      </c>
      <c r="C516" s="125"/>
      <c r="D516" s="526"/>
      <c r="E516" s="964"/>
      <c r="F516" s="142"/>
      <c r="G516" s="461"/>
      <c r="H516" s="142"/>
      <c r="I516" s="795"/>
      <c r="J516" s="526"/>
    </row>
    <row r="517" spans="1:10" ht="13.5" thickBot="1">
      <c r="A517" s="112"/>
      <c r="B517" s="374" t="s">
        <v>459</v>
      </c>
      <c r="C517" s="125"/>
      <c r="D517" s="868">
        <v>0</v>
      </c>
      <c r="E517" s="965">
        <f aca="true" t="shared" si="98" ref="E517:E527">F517+G517+H517+I517+J517</f>
        <v>0</v>
      </c>
      <c r="F517" s="154">
        <v>0</v>
      </c>
      <c r="G517" s="460"/>
      <c r="H517" s="154"/>
      <c r="I517" s="796"/>
      <c r="J517" s="868"/>
    </row>
    <row r="518" spans="1:10" ht="13.5" thickBot="1">
      <c r="A518" s="37"/>
      <c r="B518" s="81" t="s">
        <v>32</v>
      </c>
      <c r="C518" s="708"/>
      <c r="D518" s="454">
        <f>D519+D520+D521+D522+D523+D524+D525+D526+D527</f>
        <v>70</v>
      </c>
      <c r="E518" s="671">
        <f t="shared" si="98"/>
        <v>70</v>
      </c>
      <c r="F518" s="174">
        <f>F519+F520+F521+F522+F523+F524+F525+F526+F527</f>
        <v>70</v>
      </c>
      <c r="G518" s="554">
        <f>G519+G520+G521+G522+G523</f>
        <v>0</v>
      </c>
      <c r="H518" s="149">
        <f>H519+H520+H521+H522+H523</f>
        <v>0</v>
      </c>
      <c r="I518" s="826">
        <f>I519+I520+I521+I522+I523</f>
        <v>0</v>
      </c>
      <c r="J518" s="455">
        <f>J519+J520+J521+J522+J523</f>
        <v>0</v>
      </c>
    </row>
    <row r="519" spans="1:11" ht="12.75">
      <c r="A519" s="205">
        <v>1</v>
      </c>
      <c r="B519" s="369" t="s">
        <v>460</v>
      </c>
      <c r="C519" s="634"/>
      <c r="D519" s="781">
        <v>7</v>
      </c>
      <c r="E519" s="514">
        <f t="shared" si="98"/>
        <v>7</v>
      </c>
      <c r="F519" s="441">
        <v>7</v>
      </c>
      <c r="G519" s="544"/>
      <c r="H519" s="140"/>
      <c r="I519" s="244"/>
      <c r="J519" s="880"/>
      <c r="K519" s="966"/>
    </row>
    <row r="520" spans="1:11" ht="12.75">
      <c r="A520" s="120">
        <v>2</v>
      </c>
      <c r="B520" s="634" t="s">
        <v>461</v>
      </c>
      <c r="C520" s="634"/>
      <c r="D520" s="782">
        <v>13</v>
      </c>
      <c r="E520" s="366">
        <f t="shared" si="98"/>
        <v>13</v>
      </c>
      <c r="F520" s="158">
        <v>13</v>
      </c>
      <c r="G520" s="318"/>
      <c r="H520" s="143"/>
      <c r="I520" s="828"/>
      <c r="J520" s="890"/>
      <c r="K520" s="966"/>
    </row>
    <row r="521" spans="1:11" ht="12.75">
      <c r="A521" s="120">
        <v>3</v>
      </c>
      <c r="B521" s="634" t="s">
        <v>447</v>
      </c>
      <c r="C521" s="634"/>
      <c r="D521" s="782">
        <v>6</v>
      </c>
      <c r="E521" s="366">
        <f t="shared" si="98"/>
        <v>6</v>
      </c>
      <c r="F521" s="158">
        <v>6</v>
      </c>
      <c r="G521" s="318"/>
      <c r="H521" s="143"/>
      <c r="I521" s="828"/>
      <c r="J521" s="890"/>
      <c r="K521" s="966"/>
    </row>
    <row r="522" spans="1:11" ht="12.75">
      <c r="A522" s="120">
        <v>4</v>
      </c>
      <c r="B522" s="634" t="s">
        <v>462</v>
      </c>
      <c r="C522" s="634"/>
      <c r="D522" s="782">
        <v>5</v>
      </c>
      <c r="E522" s="366">
        <f t="shared" si="98"/>
        <v>5</v>
      </c>
      <c r="F522" s="158">
        <v>5</v>
      </c>
      <c r="G522" s="318"/>
      <c r="H522" s="143"/>
      <c r="I522" s="828"/>
      <c r="J522" s="890"/>
      <c r="K522" s="966"/>
    </row>
    <row r="523" spans="1:11" ht="12.75">
      <c r="A523" s="112">
        <v>5</v>
      </c>
      <c r="B523" s="116" t="s">
        <v>463</v>
      </c>
      <c r="C523" s="116"/>
      <c r="D523" s="783">
        <v>3</v>
      </c>
      <c r="E523" s="680">
        <f t="shared" si="98"/>
        <v>3</v>
      </c>
      <c r="F523" s="172">
        <v>3</v>
      </c>
      <c r="G523" s="317"/>
      <c r="H523" s="137"/>
      <c r="I523" s="444"/>
      <c r="J523" s="879"/>
      <c r="K523" s="966"/>
    </row>
    <row r="524" spans="1:11" ht="12.75">
      <c r="A524" s="120">
        <v>6</v>
      </c>
      <c r="B524" s="941" t="s">
        <v>601</v>
      </c>
      <c r="C524" s="634"/>
      <c r="D524" s="783">
        <v>9</v>
      </c>
      <c r="E524" s="680">
        <f t="shared" si="98"/>
        <v>9</v>
      </c>
      <c r="F524" s="158">
        <v>9</v>
      </c>
      <c r="G524" s="318"/>
      <c r="H524" s="143"/>
      <c r="I524" s="150"/>
      <c r="J524" s="150"/>
      <c r="K524" s="966"/>
    </row>
    <row r="525" spans="1:11" ht="12.75">
      <c r="A525" s="120">
        <v>7</v>
      </c>
      <c r="B525" s="941" t="s">
        <v>602</v>
      </c>
      <c r="C525" s="634"/>
      <c r="D525" s="783">
        <v>5</v>
      </c>
      <c r="E525" s="680">
        <f t="shared" si="98"/>
        <v>5</v>
      </c>
      <c r="F525" s="158">
        <v>5</v>
      </c>
      <c r="G525" s="318"/>
      <c r="H525" s="143"/>
      <c r="I525" s="150"/>
      <c r="J525" s="150"/>
      <c r="K525" s="966"/>
    </row>
    <row r="526" spans="1:11" ht="12.75">
      <c r="A526" s="120">
        <v>8</v>
      </c>
      <c r="B526" s="941" t="s">
        <v>485</v>
      </c>
      <c r="C526" s="634"/>
      <c r="D526" s="783">
        <v>7</v>
      </c>
      <c r="E526" s="680">
        <f t="shared" si="98"/>
        <v>7</v>
      </c>
      <c r="F526" s="158">
        <v>7</v>
      </c>
      <c r="G526" s="318"/>
      <c r="H526" s="143"/>
      <c r="I526" s="150"/>
      <c r="J526" s="150"/>
      <c r="K526" s="966"/>
    </row>
    <row r="527" spans="1:11" ht="12.75">
      <c r="A527" s="120">
        <v>9</v>
      </c>
      <c r="B527" s="941" t="s">
        <v>436</v>
      </c>
      <c r="C527" s="634"/>
      <c r="D527" s="782">
        <v>15</v>
      </c>
      <c r="E527" s="366">
        <f t="shared" si="98"/>
        <v>15</v>
      </c>
      <c r="F527" s="158">
        <v>15</v>
      </c>
      <c r="G527" s="318"/>
      <c r="H527" s="143"/>
      <c r="I527" s="150"/>
      <c r="J527" s="150"/>
      <c r="K527" s="966"/>
    </row>
    <row r="528" spans="1:10" ht="13.5" thickBot="1">
      <c r="A528" s="17"/>
      <c r="B528" s="515" t="s">
        <v>43</v>
      </c>
      <c r="C528" s="1004"/>
      <c r="D528" s="1047">
        <f>D529</f>
        <v>42</v>
      </c>
      <c r="E528" s="517">
        <f aca="true" t="shared" si="99" ref="E528:J528">E529</f>
        <v>42</v>
      </c>
      <c r="F528" s="1005">
        <f t="shared" si="99"/>
        <v>42</v>
      </c>
      <c r="G528" s="1005"/>
      <c r="H528" s="1006">
        <f t="shared" si="99"/>
        <v>0</v>
      </c>
      <c r="I528" s="1006">
        <f t="shared" si="99"/>
        <v>0</v>
      </c>
      <c r="J528" s="901">
        <f t="shared" si="99"/>
        <v>0</v>
      </c>
    </row>
    <row r="529" spans="1:10" ht="13.5" thickBot="1">
      <c r="A529" s="114" t="s">
        <v>10</v>
      </c>
      <c r="B529" s="16" t="s">
        <v>35</v>
      </c>
      <c r="C529" s="701"/>
      <c r="D529" s="767">
        <f>D530+D541</f>
        <v>42</v>
      </c>
      <c r="E529" s="252">
        <f>E530+E541</f>
        <v>42</v>
      </c>
      <c r="F529" s="292">
        <f>F530+F541</f>
        <v>42</v>
      </c>
      <c r="G529" s="292"/>
      <c r="H529" s="334">
        <f>H530+H541</f>
        <v>0</v>
      </c>
      <c r="I529" s="334">
        <f>I530+I541</f>
        <v>0</v>
      </c>
      <c r="J529" s="872">
        <f>J530+J541</f>
        <v>0</v>
      </c>
    </row>
    <row r="530" spans="1:10" ht="13.5" thickBot="1">
      <c r="A530" s="95"/>
      <c r="B530" s="98" t="s">
        <v>36</v>
      </c>
      <c r="C530" s="708"/>
      <c r="D530" s="868">
        <f>D531+D536</f>
        <v>0</v>
      </c>
      <c r="E530" s="958">
        <f aca="true" t="shared" si="100" ref="E530:J530">E531+E536</f>
        <v>0</v>
      </c>
      <c r="F530" s="154">
        <f t="shared" si="100"/>
        <v>0</v>
      </c>
      <c r="G530" s="460">
        <f t="shared" si="100"/>
        <v>0</v>
      </c>
      <c r="H530" s="154">
        <f t="shared" si="100"/>
        <v>0</v>
      </c>
      <c r="I530" s="796">
        <f t="shared" si="100"/>
        <v>0</v>
      </c>
      <c r="J530" s="868">
        <f t="shared" si="100"/>
        <v>0</v>
      </c>
    </row>
    <row r="531" spans="1:10" ht="13.5" thickBot="1">
      <c r="A531" s="20">
        <v>1</v>
      </c>
      <c r="B531" s="652" t="s">
        <v>464</v>
      </c>
      <c r="C531" s="125"/>
      <c r="D531" s="899">
        <f>D533+D535</f>
        <v>0</v>
      </c>
      <c r="E531" s="959">
        <f aca="true" t="shared" si="101" ref="E531:J531">E533+E535</f>
        <v>0</v>
      </c>
      <c r="F531" s="512">
        <f t="shared" si="101"/>
        <v>0</v>
      </c>
      <c r="G531" s="547">
        <f t="shared" si="101"/>
        <v>0</v>
      </c>
      <c r="H531" s="512">
        <f t="shared" si="101"/>
        <v>0</v>
      </c>
      <c r="I531" s="844">
        <f t="shared" si="101"/>
        <v>0</v>
      </c>
      <c r="J531" s="899">
        <f t="shared" si="101"/>
        <v>0</v>
      </c>
    </row>
    <row r="532" spans="1:10" ht="13.5" thickBot="1">
      <c r="A532" s="75"/>
      <c r="B532" s="509" t="s">
        <v>465</v>
      </c>
      <c r="C532" s="125"/>
      <c r="D532" s="898"/>
      <c r="E532" s="960"/>
      <c r="F532" s="146"/>
      <c r="G532" s="458"/>
      <c r="H532" s="146"/>
      <c r="I532" s="332"/>
      <c r="J532" s="236"/>
    </row>
    <row r="533" spans="1:10" ht="13.5" thickBot="1">
      <c r="A533" s="205" t="s">
        <v>449</v>
      </c>
      <c r="B533" s="374" t="s">
        <v>466</v>
      </c>
      <c r="C533" s="125"/>
      <c r="D533" s="779">
        <v>0</v>
      </c>
      <c r="E533" s="961">
        <f>F533+G533+H533+I533+J533</f>
        <v>0</v>
      </c>
      <c r="F533" s="518">
        <v>0</v>
      </c>
      <c r="G533" s="541"/>
      <c r="H533" s="518"/>
      <c r="I533" s="519"/>
      <c r="J533" s="872"/>
    </row>
    <row r="534" spans="1:10" ht="13.5" thickBot="1">
      <c r="A534" s="112" t="s">
        <v>451</v>
      </c>
      <c r="B534" s="600" t="s">
        <v>452</v>
      </c>
      <c r="C534" s="125"/>
      <c r="D534" s="526"/>
      <c r="E534" s="960"/>
      <c r="F534" s="146"/>
      <c r="G534" s="458"/>
      <c r="H534" s="146"/>
      <c r="I534" s="332"/>
      <c r="J534" s="236"/>
    </row>
    <row r="535" spans="1:10" ht="13.5" thickBot="1">
      <c r="A535" s="205"/>
      <c r="B535" s="272" t="s">
        <v>467</v>
      </c>
      <c r="C535" s="125"/>
      <c r="D535" s="868">
        <v>0</v>
      </c>
      <c r="E535" s="962">
        <f>F535+G535+H535+I535+J535</f>
        <v>0</v>
      </c>
      <c r="F535" s="145">
        <v>0</v>
      </c>
      <c r="G535" s="542"/>
      <c r="H535" s="145"/>
      <c r="I535" s="520"/>
      <c r="J535" s="878"/>
    </row>
    <row r="536" spans="1:10" s="87" customFormat="1" ht="12.75">
      <c r="A536" s="112">
        <v>2</v>
      </c>
      <c r="B536" s="650" t="s">
        <v>468</v>
      </c>
      <c r="C536" s="125"/>
      <c r="D536" s="526">
        <f>D538+D540</f>
        <v>0</v>
      </c>
      <c r="E536" s="505">
        <f aca="true" t="shared" si="102" ref="E536:J536">E538+E540</f>
        <v>0</v>
      </c>
      <c r="F536" s="142">
        <f t="shared" si="102"/>
        <v>0</v>
      </c>
      <c r="G536" s="461">
        <f t="shared" si="102"/>
        <v>0</v>
      </c>
      <c r="H536" s="142">
        <f t="shared" si="102"/>
        <v>0</v>
      </c>
      <c r="I536" s="795">
        <f t="shared" si="102"/>
        <v>0</v>
      </c>
      <c r="J536" s="526">
        <f t="shared" si="102"/>
        <v>0</v>
      </c>
    </row>
    <row r="537" spans="1:10" s="87" customFormat="1" ht="13.5" thickBot="1">
      <c r="A537" s="121"/>
      <c r="B537" s="651" t="s">
        <v>469</v>
      </c>
      <c r="C537" s="125"/>
      <c r="D537" s="526"/>
      <c r="E537" s="505"/>
      <c r="F537" s="142"/>
      <c r="G537" s="461"/>
      <c r="H537" s="142"/>
      <c r="I537" s="795"/>
      <c r="J537" s="526"/>
    </row>
    <row r="538" spans="1:10" s="87" customFormat="1" ht="12.75">
      <c r="A538" s="121" t="s">
        <v>456</v>
      </c>
      <c r="B538" s="374" t="s">
        <v>470</v>
      </c>
      <c r="C538" s="125"/>
      <c r="D538" s="526">
        <v>0</v>
      </c>
      <c r="E538" s="505">
        <f>F538+G538+H538+I538+J538</f>
        <v>0</v>
      </c>
      <c r="F538" s="142">
        <v>0</v>
      </c>
      <c r="G538" s="461"/>
      <c r="H538" s="142"/>
      <c r="I538" s="795"/>
      <c r="J538" s="526"/>
    </row>
    <row r="539" spans="1:10" s="87" customFormat="1" ht="12.75">
      <c r="A539" s="120" t="s">
        <v>458</v>
      </c>
      <c r="B539" s="133" t="s">
        <v>452</v>
      </c>
      <c r="C539" s="125"/>
      <c r="D539" s="526"/>
      <c r="E539" s="505"/>
      <c r="F539" s="142"/>
      <c r="G539" s="461"/>
      <c r="H539" s="142"/>
      <c r="I539" s="795"/>
      <c r="J539" s="526"/>
    </row>
    <row r="540" spans="1:10" s="87" customFormat="1" ht="13.5" thickBot="1">
      <c r="A540" s="112"/>
      <c r="B540" s="374" t="s">
        <v>471</v>
      </c>
      <c r="C540" s="125"/>
      <c r="D540" s="868">
        <v>0</v>
      </c>
      <c r="E540" s="958">
        <f aca="true" t="shared" si="103" ref="E540:E547">F540+G540+H540+I540+J540</f>
        <v>0</v>
      </c>
      <c r="F540" s="154">
        <v>0</v>
      </c>
      <c r="G540" s="460"/>
      <c r="H540" s="154"/>
      <c r="I540" s="796"/>
      <c r="J540" s="868"/>
    </row>
    <row r="541" spans="1:10" ht="13.5" thickBot="1">
      <c r="A541" s="37"/>
      <c r="B541" s="81" t="s">
        <v>32</v>
      </c>
      <c r="C541" s="708"/>
      <c r="D541" s="454">
        <f>F541+G541+H541+I541+J541</f>
        <v>42</v>
      </c>
      <c r="E541" s="250">
        <f t="shared" si="103"/>
        <v>42</v>
      </c>
      <c r="F541" s="174">
        <f>F542+F543+F544+F545+F546</f>
        <v>42</v>
      </c>
      <c r="G541" s="543">
        <f>G542</f>
        <v>0</v>
      </c>
      <c r="H541" s="149">
        <f>H542</f>
        <v>0</v>
      </c>
      <c r="I541" s="831">
        <f>I542</f>
        <v>0</v>
      </c>
      <c r="J541" s="892">
        <f>J542</f>
        <v>0</v>
      </c>
    </row>
    <row r="542" spans="1:11" ht="12.75">
      <c r="A542" s="45">
        <v>1</v>
      </c>
      <c r="B542" s="56" t="s">
        <v>472</v>
      </c>
      <c r="C542" s="372"/>
      <c r="D542" s="784">
        <v>0</v>
      </c>
      <c r="E542" s="365">
        <f t="shared" si="103"/>
        <v>0</v>
      </c>
      <c r="F542" s="441">
        <v>0</v>
      </c>
      <c r="G542" s="544"/>
      <c r="H542" s="140"/>
      <c r="I542" s="244"/>
      <c r="J542" s="880"/>
      <c r="K542" s="966"/>
    </row>
    <row r="543" spans="1:11" ht="12.75">
      <c r="A543" s="112">
        <v>2</v>
      </c>
      <c r="B543" s="124" t="s">
        <v>473</v>
      </c>
      <c r="C543" s="124"/>
      <c r="D543" s="783">
        <v>15</v>
      </c>
      <c r="E543" s="514">
        <f t="shared" si="103"/>
        <v>15</v>
      </c>
      <c r="F543" s="172">
        <v>15</v>
      </c>
      <c r="G543" s="545"/>
      <c r="H543" s="137"/>
      <c r="I543" s="444"/>
      <c r="J543" s="879"/>
      <c r="K543" s="966"/>
    </row>
    <row r="544" spans="1:11" ht="12.75">
      <c r="A544" s="120">
        <v>3</v>
      </c>
      <c r="B544" s="940" t="s">
        <v>447</v>
      </c>
      <c r="C544" s="372"/>
      <c r="D544" s="782">
        <v>6</v>
      </c>
      <c r="E544" s="366">
        <f t="shared" si="103"/>
        <v>6</v>
      </c>
      <c r="F544" s="158">
        <v>6</v>
      </c>
      <c r="G544" s="546"/>
      <c r="H544" s="143"/>
      <c r="I544" s="150"/>
      <c r="J544" s="150"/>
      <c r="K544" s="966"/>
    </row>
    <row r="545" spans="1:11" ht="12.75">
      <c r="A545" s="120">
        <v>4</v>
      </c>
      <c r="B545" s="940" t="s">
        <v>446</v>
      </c>
      <c r="C545" s="372"/>
      <c r="D545" s="782">
        <v>12</v>
      </c>
      <c r="E545" s="366">
        <f t="shared" si="103"/>
        <v>12</v>
      </c>
      <c r="F545" s="158">
        <v>12</v>
      </c>
      <c r="G545" s="546"/>
      <c r="H545" s="143"/>
      <c r="I545" s="150"/>
      <c r="J545" s="150"/>
      <c r="K545" s="966"/>
    </row>
    <row r="546" spans="1:11" ht="12.75">
      <c r="A546" s="120">
        <v>5</v>
      </c>
      <c r="B546" s="940" t="s">
        <v>603</v>
      </c>
      <c r="C546" s="372"/>
      <c r="D546" s="782">
        <v>9</v>
      </c>
      <c r="E546" s="366">
        <f t="shared" si="103"/>
        <v>9</v>
      </c>
      <c r="F546" s="158">
        <v>9</v>
      </c>
      <c r="G546" s="546"/>
      <c r="H546" s="143"/>
      <c r="I546" s="150"/>
      <c r="J546" s="150"/>
      <c r="K546" s="966"/>
    </row>
    <row r="547" spans="1:11" ht="13.5" thickBot="1">
      <c r="A547" s="17"/>
      <c r="B547" s="515" t="s">
        <v>73</v>
      </c>
      <c r="C547" s="1004"/>
      <c r="D547" s="1048">
        <f>F547+G547+H547+I547+J547</f>
        <v>13</v>
      </c>
      <c r="E547" s="517">
        <f t="shared" si="103"/>
        <v>13</v>
      </c>
      <c r="F547" s="522">
        <f>F548</f>
        <v>13</v>
      </c>
      <c r="G547" s="533"/>
      <c r="H547" s="499"/>
      <c r="I547" s="849"/>
      <c r="J547" s="901"/>
      <c r="K547" s="4"/>
    </row>
    <row r="548" spans="1:11" ht="13.5" thickBot="1">
      <c r="A548" s="15"/>
      <c r="B548" s="94" t="s">
        <v>32</v>
      </c>
      <c r="C548" s="708"/>
      <c r="D548" s="406">
        <f>D549+D550</f>
        <v>13</v>
      </c>
      <c r="E548" s="265">
        <f aca="true" t="shared" si="104" ref="E548:J548">E549+E550</f>
        <v>13</v>
      </c>
      <c r="F548" s="171">
        <f t="shared" si="104"/>
        <v>13</v>
      </c>
      <c r="G548" s="467">
        <f t="shared" si="104"/>
        <v>0</v>
      </c>
      <c r="H548" s="143">
        <f t="shared" si="104"/>
        <v>0</v>
      </c>
      <c r="I548" s="836">
        <f t="shared" si="104"/>
        <v>0</v>
      </c>
      <c r="J548" s="410">
        <f t="shared" si="104"/>
        <v>0</v>
      </c>
      <c r="K548" s="4"/>
    </row>
    <row r="549" spans="1:11" ht="12.75">
      <c r="A549" s="105">
        <v>1</v>
      </c>
      <c r="B549" s="116" t="s">
        <v>446</v>
      </c>
      <c r="C549" s="634"/>
      <c r="D549" s="783">
        <v>9</v>
      </c>
      <c r="E549" s="185">
        <f>F549+G549+H549+I549+J549</f>
        <v>9</v>
      </c>
      <c r="F549" s="183">
        <v>9</v>
      </c>
      <c r="G549" s="544"/>
      <c r="H549" s="140"/>
      <c r="I549" s="244"/>
      <c r="J549" s="880"/>
      <c r="K549" s="4"/>
    </row>
    <row r="550" spans="1:11" s="87" customFormat="1" ht="12.75">
      <c r="A550" s="120">
        <v>2</v>
      </c>
      <c r="B550" s="634" t="s">
        <v>474</v>
      </c>
      <c r="C550" s="634"/>
      <c r="D550" s="782">
        <v>4</v>
      </c>
      <c r="E550" s="185">
        <f>F550+G550+H550+I550+J550</f>
        <v>4</v>
      </c>
      <c r="F550" s="156">
        <v>4</v>
      </c>
      <c r="G550" s="546"/>
      <c r="H550" s="143"/>
      <c r="I550" s="828"/>
      <c r="J550" s="890"/>
      <c r="K550" s="96"/>
    </row>
    <row r="551" spans="1:11" ht="13.5" thickBot="1">
      <c r="A551" s="17"/>
      <c r="B551" s="515" t="s">
        <v>475</v>
      </c>
      <c r="C551" s="751"/>
      <c r="D551" s="1048">
        <f>D552+D555</f>
        <v>100</v>
      </c>
      <c r="E551" s="681">
        <f aca="true" t="shared" si="105" ref="E551:J551">E552+E555</f>
        <v>100</v>
      </c>
      <c r="F551" s="516">
        <f t="shared" si="105"/>
        <v>100</v>
      </c>
      <c r="G551" s="548">
        <f t="shared" si="105"/>
        <v>0</v>
      </c>
      <c r="H551" s="523">
        <f t="shared" si="105"/>
        <v>0</v>
      </c>
      <c r="I551" s="845">
        <f t="shared" si="105"/>
        <v>0</v>
      </c>
      <c r="J551" s="525">
        <f t="shared" si="105"/>
        <v>0</v>
      </c>
      <c r="K551" s="4"/>
    </row>
    <row r="552" spans="1:10" s="4" customFormat="1" ht="12.75">
      <c r="A552" s="240"/>
      <c r="B552" s="98" t="s">
        <v>36</v>
      </c>
      <c r="C552" s="708"/>
      <c r="D552" s="407">
        <f>D554</f>
        <v>60</v>
      </c>
      <c r="E552" s="161">
        <f aca="true" t="shared" si="106" ref="E552:J552">E554</f>
        <v>60</v>
      </c>
      <c r="F552" s="157">
        <f t="shared" si="106"/>
        <v>60</v>
      </c>
      <c r="G552" s="461">
        <f t="shared" si="106"/>
        <v>0</v>
      </c>
      <c r="H552" s="142">
        <f t="shared" si="106"/>
        <v>0</v>
      </c>
      <c r="I552" s="795">
        <f t="shared" si="106"/>
        <v>0</v>
      </c>
      <c r="J552" s="526">
        <f t="shared" si="106"/>
        <v>0</v>
      </c>
    </row>
    <row r="553" spans="1:10" s="4" customFormat="1" ht="12.75">
      <c r="A553" s="29">
        <v>1</v>
      </c>
      <c r="B553" s="133" t="s">
        <v>476</v>
      </c>
      <c r="C553" s="125"/>
      <c r="D553" s="407"/>
      <c r="E553" s="254"/>
      <c r="F553" s="157"/>
      <c r="G553" s="461"/>
      <c r="H553" s="142"/>
      <c r="I553" s="795"/>
      <c r="J553" s="526"/>
    </row>
    <row r="554" spans="1:10" s="4" customFormat="1" ht="13.5" thickBot="1">
      <c r="A554" s="29"/>
      <c r="B554" s="369" t="s">
        <v>438</v>
      </c>
      <c r="C554" s="634"/>
      <c r="D554" s="768">
        <v>60</v>
      </c>
      <c r="E554" s="162">
        <f>F554+G554+H554+I554+J554</f>
        <v>60</v>
      </c>
      <c r="F554" s="155">
        <v>60</v>
      </c>
      <c r="G554" s="460"/>
      <c r="H554" s="154"/>
      <c r="I554" s="796"/>
      <c r="J554" s="868"/>
    </row>
    <row r="555" spans="1:10" s="4" customFormat="1" ht="13.5" thickBot="1">
      <c r="A555" s="62"/>
      <c r="B555" s="83" t="s">
        <v>32</v>
      </c>
      <c r="C555" s="708"/>
      <c r="D555" s="195">
        <f>D556</f>
        <v>40</v>
      </c>
      <c r="E555" s="661">
        <f aca="true" t="shared" si="107" ref="E555:J555">E556</f>
        <v>40</v>
      </c>
      <c r="F555" s="152">
        <f t="shared" si="107"/>
        <v>40</v>
      </c>
      <c r="G555" s="458">
        <f t="shared" si="107"/>
        <v>0</v>
      </c>
      <c r="H555" s="146">
        <f t="shared" si="107"/>
        <v>0</v>
      </c>
      <c r="I555" s="332">
        <f t="shared" si="107"/>
        <v>0</v>
      </c>
      <c r="J555" s="236">
        <f t="shared" si="107"/>
        <v>0</v>
      </c>
    </row>
    <row r="556" spans="1:10" s="4" customFormat="1" ht="13.5" thickBot="1">
      <c r="A556" s="121">
        <v>1</v>
      </c>
      <c r="B556" s="132" t="s">
        <v>75</v>
      </c>
      <c r="C556" s="125"/>
      <c r="D556" s="767">
        <v>40</v>
      </c>
      <c r="E556" s="245">
        <f>F556+G556+H556+I556+J556</f>
        <v>40</v>
      </c>
      <c r="F556" s="160">
        <v>40</v>
      </c>
      <c r="G556" s="301"/>
      <c r="H556" s="147"/>
      <c r="I556" s="794"/>
      <c r="J556" s="779"/>
    </row>
    <row r="557" spans="1:11" ht="13.5" thickBot="1">
      <c r="A557" s="25"/>
      <c r="B557" s="63" t="s">
        <v>477</v>
      </c>
      <c r="C557" s="751"/>
      <c r="D557" s="418">
        <f>D558</f>
        <v>20</v>
      </c>
      <c r="E557" s="682">
        <f>E558</f>
        <v>20</v>
      </c>
      <c r="F557" s="418">
        <f>F558</f>
        <v>20</v>
      </c>
      <c r="G557" s="536">
        <f>G558</f>
        <v>0</v>
      </c>
      <c r="H557" s="418"/>
      <c r="I557" s="846"/>
      <c r="J557" s="418"/>
      <c r="K557" s="4"/>
    </row>
    <row r="558" spans="1:11" ht="13.5" thickBot="1">
      <c r="A558" s="44"/>
      <c r="B558" s="81" t="s">
        <v>32</v>
      </c>
      <c r="C558" s="708"/>
      <c r="D558" s="408">
        <f>D559+D560+D561</f>
        <v>20</v>
      </c>
      <c r="E558" s="683">
        <f>F558+G558+H558+I558+J558</f>
        <v>20</v>
      </c>
      <c r="F558" s="408">
        <f>F559+F560+F561</f>
        <v>20</v>
      </c>
      <c r="G558" s="1011">
        <f>G559+G560+G561</f>
        <v>0</v>
      </c>
      <c r="H558" s="1011">
        <f>H559+H560+H561</f>
        <v>0</v>
      </c>
      <c r="I558" s="1011">
        <f>I559+I560+I561</f>
        <v>0</v>
      </c>
      <c r="J558" s="1011">
        <f>J559+J560+J561</f>
        <v>0</v>
      </c>
      <c r="K558" s="4"/>
    </row>
    <row r="559" spans="1:11" ht="12.75">
      <c r="A559" s="121">
        <v>1</v>
      </c>
      <c r="B559" s="129" t="s">
        <v>478</v>
      </c>
      <c r="C559" s="372"/>
      <c r="D559" s="407">
        <v>9</v>
      </c>
      <c r="E559" s="161">
        <f>F559+G559+H559+I559+J559</f>
        <v>9</v>
      </c>
      <c r="F559" s="170">
        <v>9</v>
      </c>
      <c r="G559" s="537"/>
      <c r="H559" s="241"/>
      <c r="I559" s="346"/>
      <c r="J559" s="900"/>
      <c r="K559" s="966"/>
    </row>
    <row r="560" spans="1:11" ht="12.75">
      <c r="A560" s="524">
        <v>2</v>
      </c>
      <c r="B560" s="374" t="s">
        <v>75</v>
      </c>
      <c r="C560" s="133"/>
      <c r="D560" s="979">
        <v>3</v>
      </c>
      <c r="E560" s="161">
        <f>F560+G560+H560+I560+J560</f>
        <v>3</v>
      </c>
      <c r="F560" s="155">
        <v>3</v>
      </c>
      <c r="G560" s="534"/>
      <c r="H560" s="169"/>
      <c r="I560" s="423"/>
      <c r="J560" s="269"/>
      <c r="K560" s="966"/>
    </row>
    <row r="561" spans="1:11" ht="12.75">
      <c r="A561" s="120">
        <v>3</v>
      </c>
      <c r="B561" s="942" t="s">
        <v>605</v>
      </c>
      <c r="C561" s="125"/>
      <c r="D561" s="407">
        <v>8</v>
      </c>
      <c r="E561" s="161">
        <f>F561+G561+H561+I561+J561</f>
        <v>8</v>
      </c>
      <c r="F561" s="157">
        <v>8</v>
      </c>
      <c r="G561" s="535"/>
      <c r="H561" s="167"/>
      <c r="I561" s="243"/>
      <c r="J561" s="243"/>
      <c r="K561" s="966"/>
    </row>
    <row r="562" spans="1:11" ht="13.5" thickBot="1">
      <c r="A562" s="513"/>
      <c r="B562" s="515" t="s">
        <v>66</v>
      </c>
      <c r="C562" s="1004"/>
      <c r="D562" s="1047">
        <f aca="true" t="shared" si="108" ref="D562:J562">D563</f>
        <v>65</v>
      </c>
      <c r="E562" s="1019">
        <f t="shared" si="108"/>
        <v>65</v>
      </c>
      <c r="F562" s="383">
        <f t="shared" si="108"/>
        <v>65</v>
      </c>
      <c r="G562" s="533">
        <f t="shared" si="108"/>
        <v>0</v>
      </c>
      <c r="H562" s="499">
        <f t="shared" si="108"/>
        <v>0</v>
      </c>
      <c r="I562" s="499">
        <f t="shared" si="108"/>
        <v>0</v>
      </c>
      <c r="J562" s="1010">
        <f t="shared" si="108"/>
        <v>0</v>
      </c>
      <c r="K562" s="4"/>
    </row>
    <row r="563" spans="1:11" ht="13.5" thickBot="1">
      <c r="A563" s="49"/>
      <c r="B563" s="81" t="s">
        <v>32</v>
      </c>
      <c r="C563" s="708"/>
      <c r="D563" s="195">
        <f>D564+D565+D566+D567+D568+D569</f>
        <v>65</v>
      </c>
      <c r="E563" s="665">
        <f aca="true" t="shared" si="109" ref="E563:E570">F563+G563+H563+I563+J563</f>
        <v>65</v>
      </c>
      <c r="F563" s="195">
        <f>F564+F565+F566+F567+F568+F569</f>
        <v>65</v>
      </c>
      <c r="G563" s="457">
        <f>G564+G565</f>
        <v>0</v>
      </c>
      <c r="H563" s="236">
        <f>H564+H565</f>
        <v>0</v>
      </c>
      <c r="I563" s="333">
        <f>I564+I565</f>
        <v>0</v>
      </c>
      <c r="J563" s="236">
        <f>J564+J565</f>
        <v>0</v>
      </c>
      <c r="K563" s="4"/>
    </row>
    <row r="564" spans="1:11" ht="12.75">
      <c r="A564" s="120">
        <v>1</v>
      </c>
      <c r="B564" s="132" t="s">
        <v>75</v>
      </c>
      <c r="C564" s="125"/>
      <c r="D564" s="767">
        <v>33</v>
      </c>
      <c r="E564" s="297">
        <f t="shared" si="109"/>
        <v>33</v>
      </c>
      <c r="F564" s="170">
        <v>33</v>
      </c>
      <c r="G564" s="537"/>
      <c r="H564" s="242"/>
      <c r="I564" s="346"/>
      <c r="J564" s="900"/>
      <c r="K564" s="966"/>
    </row>
    <row r="565" spans="1:11" ht="12.75">
      <c r="A565" s="524">
        <v>2</v>
      </c>
      <c r="B565" s="43" t="s">
        <v>479</v>
      </c>
      <c r="C565" s="124"/>
      <c r="D565" s="768">
        <v>0</v>
      </c>
      <c r="E565" s="162">
        <f t="shared" si="109"/>
        <v>0</v>
      </c>
      <c r="F565" s="155">
        <v>0</v>
      </c>
      <c r="G565" s="534"/>
      <c r="H565" s="169"/>
      <c r="I565" s="423"/>
      <c r="J565" s="269"/>
      <c r="K565" s="966"/>
    </row>
    <row r="566" spans="1:11" ht="12.75">
      <c r="A566" s="120">
        <v>3</v>
      </c>
      <c r="B566" s="940" t="s">
        <v>604</v>
      </c>
      <c r="C566" s="372"/>
      <c r="D566" s="407">
        <v>13</v>
      </c>
      <c r="E566" s="162">
        <f t="shared" si="109"/>
        <v>13</v>
      </c>
      <c r="F566" s="157">
        <v>13</v>
      </c>
      <c r="G566" s="535"/>
      <c r="H566" s="167"/>
      <c r="I566" s="243"/>
      <c r="J566" s="243"/>
      <c r="K566" s="966"/>
    </row>
    <row r="567" spans="1:11" ht="12.75">
      <c r="A567" s="120">
        <v>4</v>
      </c>
      <c r="B567" s="940" t="s">
        <v>605</v>
      </c>
      <c r="C567" s="372"/>
      <c r="D567" s="407">
        <v>8</v>
      </c>
      <c r="E567" s="162">
        <f t="shared" si="109"/>
        <v>8</v>
      </c>
      <c r="F567" s="157">
        <v>8</v>
      </c>
      <c r="G567" s="535"/>
      <c r="H567" s="167"/>
      <c r="I567" s="243"/>
      <c r="J567" s="243"/>
      <c r="K567" s="966"/>
    </row>
    <row r="568" spans="1:11" ht="12.75">
      <c r="A568" s="120">
        <v>5</v>
      </c>
      <c r="B568" s="940" t="s">
        <v>606</v>
      </c>
      <c r="C568" s="372"/>
      <c r="D568" s="407">
        <v>8</v>
      </c>
      <c r="E568" s="162">
        <f t="shared" si="109"/>
        <v>8</v>
      </c>
      <c r="F568" s="157">
        <v>8</v>
      </c>
      <c r="G568" s="535"/>
      <c r="H568" s="167"/>
      <c r="I568" s="243"/>
      <c r="J568" s="243"/>
      <c r="K568" s="966"/>
    </row>
    <row r="569" spans="1:11" ht="12.75">
      <c r="A569" s="120">
        <v>6</v>
      </c>
      <c r="B569" s="940" t="s">
        <v>607</v>
      </c>
      <c r="C569" s="372"/>
      <c r="D569" s="768">
        <v>3</v>
      </c>
      <c r="E569" s="162">
        <f t="shared" si="109"/>
        <v>3</v>
      </c>
      <c r="F569" s="155">
        <v>3</v>
      </c>
      <c r="G569" s="534"/>
      <c r="H569" s="169"/>
      <c r="I569" s="168"/>
      <c r="J569" s="168"/>
      <c r="K569" s="966"/>
    </row>
    <row r="570" spans="1:11" ht="13.5" thickBot="1">
      <c r="A570" s="1007"/>
      <c r="B570" s="515" t="s">
        <v>480</v>
      </c>
      <c r="C570" s="1004"/>
      <c r="D570" s="418">
        <f>F570+G570+H570+I570+J570</f>
        <v>40</v>
      </c>
      <c r="E570" s="679">
        <f t="shared" si="109"/>
        <v>40</v>
      </c>
      <c r="F570" s="296">
        <f aca="true" t="shared" si="110" ref="F570:J571">F571</f>
        <v>40</v>
      </c>
      <c r="G570" s="553">
        <f t="shared" si="110"/>
        <v>0</v>
      </c>
      <c r="H570" s="502">
        <f t="shared" si="110"/>
        <v>0</v>
      </c>
      <c r="I570" s="502">
        <f t="shared" si="110"/>
        <v>0</v>
      </c>
      <c r="J570" s="502">
        <f t="shared" si="110"/>
        <v>0</v>
      </c>
      <c r="K570" s="4"/>
    </row>
    <row r="571" spans="1:11" ht="13.5" thickBot="1">
      <c r="A571" s="64"/>
      <c r="B571" s="94" t="s">
        <v>32</v>
      </c>
      <c r="C571" s="708"/>
      <c r="D571" s="767">
        <f>D572</f>
        <v>40</v>
      </c>
      <c r="E571" s="933">
        <f>E572</f>
        <v>40</v>
      </c>
      <c r="F571" s="767">
        <f t="shared" si="110"/>
        <v>40</v>
      </c>
      <c r="G571" s="1008">
        <f t="shared" si="110"/>
        <v>0</v>
      </c>
      <c r="H571" s="779">
        <f t="shared" si="110"/>
        <v>0</v>
      </c>
      <c r="I571" s="1009">
        <f t="shared" si="110"/>
        <v>0</v>
      </c>
      <c r="J571" s="779">
        <f t="shared" si="110"/>
        <v>0</v>
      </c>
      <c r="K571" s="4"/>
    </row>
    <row r="572" spans="1:11" ht="13.5" thickBot="1">
      <c r="A572" s="121">
        <v>1</v>
      </c>
      <c r="B572" s="129" t="s">
        <v>75</v>
      </c>
      <c r="C572" s="372"/>
      <c r="D572" s="407">
        <v>40</v>
      </c>
      <c r="E572" s="162">
        <f>F572+G572+H572+I572+J572</f>
        <v>40</v>
      </c>
      <c r="F572" s="169">
        <v>40</v>
      </c>
      <c r="G572" s="534"/>
      <c r="H572" s="169"/>
      <c r="I572" s="423"/>
      <c r="J572" s="269"/>
      <c r="K572" s="4"/>
    </row>
    <row r="573" spans="1:11" ht="13.5" thickBot="1">
      <c r="A573" s="227"/>
      <c r="B573" s="63" t="s">
        <v>74</v>
      </c>
      <c r="C573" s="751"/>
      <c r="D573" s="418">
        <f>D574</f>
        <v>51</v>
      </c>
      <c r="E573" s="682">
        <f aca="true" t="shared" si="111" ref="E573:J573">E574</f>
        <v>51</v>
      </c>
      <c r="F573" s="418">
        <f t="shared" si="111"/>
        <v>51</v>
      </c>
      <c r="G573" s="536">
        <f t="shared" si="111"/>
        <v>0</v>
      </c>
      <c r="H573" s="527">
        <f t="shared" si="111"/>
        <v>0</v>
      </c>
      <c r="I573" s="850">
        <f t="shared" si="111"/>
        <v>0</v>
      </c>
      <c r="J573" s="527">
        <f t="shared" si="111"/>
        <v>0</v>
      </c>
      <c r="K573" s="4"/>
    </row>
    <row r="574" spans="1:11" ht="13.5" thickBot="1">
      <c r="A574" s="64"/>
      <c r="B574" s="94" t="s">
        <v>32</v>
      </c>
      <c r="C574" s="708"/>
      <c r="D574" s="407">
        <f>D575+D576+D577</f>
        <v>51</v>
      </c>
      <c r="E574" s="432">
        <f>F574+G574+H574+I574+J574</f>
        <v>51</v>
      </c>
      <c r="F574" s="407">
        <f>F575+F576+F577</f>
        <v>51</v>
      </c>
      <c r="G574" s="538">
        <f>G575</f>
        <v>0</v>
      </c>
      <c r="H574" s="526">
        <f>H575</f>
        <v>0</v>
      </c>
      <c r="I574" s="848">
        <f>I575</f>
        <v>0</v>
      </c>
      <c r="J574" s="526">
        <f>J575</f>
        <v>0</v>
      </c>
      <c r="K574" s="4"/>
    </row>
    <row r="575" spans="1:11" ht="12.75">
      <c r="A575" s="205">
        <v>1</v>
      </c>
      <c r="B575" s="56" t="s">
        <v>481</v>
      </c>
      <c r="C575" s="124"/>
      <c r="D575" s="768">
        <v>38</v>
      </c>
      <c r="E575" s="162">
        <f>F575+G575+H575+I575+J575</f>
        <v>38</v>
      </c>
      <c r="F575" s="155">
        <v>38</v>
      </c>
      <c r="G575" s="534"/>
      <c r="H575" s="168"/>
      <c r="I575" s="423"/>
      <c r="J575" s="269"/>
      <c r="K575" s="966"/>
    </row>
    <row r="576" spans="1:11" ht="12.75">
      <c r="A576" s="120">
        <v>2</v>
      </c>
      <c r="B576" s="940" t="s">
        <v>608</v>
      </c>
      <c r="C576" s="372"/>
      <c r="D576" s="407">
        <v>4</v>
      </c>
      <c r="E576" s="162">
        <f>F576+G576+H576+I576+J576</f>
        <v>4</v>
      </c>
      <c r="F576" s="157">
        <v>4</v>
      </c>
      <c r="G576" s="535"/>
      <c r="H576" s="243"/>
      <c r="I576" s="243"/>
      <c r="J576" s="243"/>
      <c r="K576" s="966"/>
    </row>
    <row r="577" spans="1:11" ht="12.75">
      <c r="A577" s="120">
        <v>3</v>
      </c>
      <c r="B577" s="940" t="s">
        <v>603</v>
      </c>
      <c r="C577" s="372"/>
      <c r="D577" s="768">
        <v>9</v>
      </c>
      <c r="E577" s="162">
        <f>F577+G577+H577+I577+J577</f>
        <v>9</v>
      </c>
      <c r="F577" s="155">
        <v>9</v>
      </c>
      <c r="G577" s="534"/>
      <c r="H577" s="168"/>
      <c r="I577" s="168"/>
      <c r="J577" s="168"/>
      <c r="K577" s="966"/>
    </row>
    <row r="578" spans="1:11" s="87" customFormat="1" ht="13.5" thickBot="1">
      <c r="A578" s="1007"/>
      <c r="B578" s="515" t="s">
        <v>41</v>
      </c>
      <c r="C578" s="1004"/>
      <c r="D578" s="1049">
        <f>D579</f>
        <v>68</v>
      </c>
      <c r="E578" s="1020">
        <f aca="true" t="shared" si="112" ref="E578:J578">E579</f>
        <v>68</v>
      </c>
      <c r="F578" s="529">
        <f t="shared" si="112"/>
        <v>68</v>
      </c>
      <c r="G578" s="539">
        <f t="shared" si="112"/>
        <v>0</v>
      </c>
      <c r="H578" s="530">
        <f t="shared" si="112"/>
        <v>0</v>
      </c>
      <c r="I578" s="530">
        <f t="shared" si="112"/>
        <v>0</v>
      </c>
      <c r="J578" s="530">
        <f t="shared" si="112"/>
        <v>0</v>
      </c>
      <c r="K578" s="96"/>
    </row>
    <row r="579" spans="1:11" s="87" customFormat="1" ht="13.5" thickBot="1">
      <c r="A579" s="240"/>
      <c r="B579" s="98" t="s">
        <v>36</v>
      </c>
      <c r="C579" s="708"/>
      <c r="D579" s="407">
        <f>D580+D581</f>
        <v>68</v>
      </c>
      <c r="E579" s="161">
        <f aca="true" t="shared" si="113" ref="E579:J579">E580+E581</f>
        <v>68</v>
      </c>
      <c r="F579" s="157">
        <f t="shared" si="113"/>
        <v>68</v>
      </c>
      <c r="G579" s="461">
        <f t="shared" si="113"/>
        <v>0</v>
      </c>
      <c r="H579" s="142">
        <f t="shared" si="113"/>
        <v>0</v>
      </c>
      <c r="I579" s="795">
        <f t="shared" si="113"/>
        <v>0</v>
      </c>
      <c r="J579" s="526">
        <f t="shared" si="113"/>
        <v>0</v>
      </c>
      <c r="K579" s="96"/>
    </row>
    <row r="580" spans="1:13" s="87" customFormat="1" ht="13.5" thickBot="1">
      <c r="A580" s="1093">
        <v>1</v>
      </c>
      <c r="B580" s="372" t="s">
        <v>482</v>
      </c>
      <c r="C580" s="372"/>
      <c r="D580" s="407">
        <v>0</v>
      </c>
      <c r="E580" s="161">
        <f>F580+G580+H580+I580+J580</f>
        <v>0</v>
      </c>
      <c r="F580" s="167">
        <v>0</v>
      </c>
      <c r="G580" s="535"/>
      <c r="H580" s="243"/>
      <c r="I580" s="847"/>
      <c r="J580" s="883"/>
      <c r="K580" s="1076" t="s">
        <v>628</v>
      </c>
      <c r="L580" s="1077"/>
      <c r="M580" s="1078"/>
    </row>
    <row r="581" spans="1:14" s="87" customFormat="1" ht="13.5" thickBot="1">
      <c r="A581" s="1094">
        <v>2</v>
      </c>
      <c r="B581" s="124" t="s">
        <v>483</v>
      </c>
      <c r="C581" s="372"/>
      <c r="D581" s="768">
        <v>68</v>
      </c>
      <c r="E581" s="162">
        <f>F581+G581+H581+I581+J581</f>
        <v>68</v>
      </c>
      <c r="F581" s="169">
        <v>68</v>
      </c>
      <c r="G581" s="534"/>
      <c r="H581" s="168"/>
      <c r="I581" s="423"/>
      <c r="J581" s="269"/>
      <c r="K581" s="1076" t="s">
        <v>627</v>
      </c>
      <c r="L581" s="1077"/>
      <c r="M581" s="1078"/>
      <c r="N581" s="1073"/>
    </row>
    <row r="582" spans="1:13" s="528" customFormat="1" ht="13.5" thickBot="1">
      <c r="A582" s="227"/>
      <c r="B582" s="63" t="s">
        <v>484</v>
      </c>
      <c r="C582" s="751"/>
      <c r="D582" s="1050">
        <f>D583</f>
        <v>7</v>
      </c>
      <c r="E582" s="684">
        <f aca="true" t="shared" si="114" ref="E582:J582">E583</f>
        <v>7</v>
      </c>
      <c r="F582" s="531">
        <f t="shared" si="114"/>
        <v>7</v>
      </c>
      <c r="G582" s="540">
        <f t="shared" si="114"/>
        <v>0</v>
      </c>
      <c r="H582" s="532">
        <f t="shared" si="114"/>
        <v>0</v>
      </c>
      <c r="I582" s="851">
        <f t="shared" si="114"/>
        <v>0</v>
      </c>
      <c r="J582" s="902">
        <f t="shared" si="114"/>
        <v>0</v>
      </c>
      <c r="K582" s="1074"/>
      <c r="L582" s="1075"/>
      <c r="M582" s="1075"/>
    </row>
    <row r="583" spans="1:10" s="96" customFormat="1" ht="13.5" thickBot="1">
      <c r="A583" s="64"/>
      <c r="B583" s="94" t="s">
        <v>32</v>
      </c>
      <c r="C583" s="708"/>
      <c r="D583" s="767">
        <f>D584</f>
        <v>7</v>
      </c>
      <c r="E583" s="245">
        <f aca="true" t="shared" si="115" ref="E583:J583">E584</f>
        <v>7</v>
      </c>
      <c r="F583" s="160">
        <f t="shared" si="115"/>
        <v>7</v>
      </c>
      <c r="G583" s="463">
        <f t="shared" si="115"/>
        <v>0</v>
      </c>
      <c r="H583" s="147">
        <f t="shared" si="115"/>
        <v>0</v>
      </c>
      <c r="I583" s="794">
        <f t="shared" si="115"/>
        <v>0</v>
      </c>
      <c r="J583" s="779">
        <f t="shared" si="115"/>
        <v>0</v>
      </c>
    </row>
    <row r="584" spans="1:10" s="96" customFormat="1" ht="13.5" thickBot="1">
      <c r="A584" s="120">
        <v>1</v>
      </c>
      <c r="B584" s="653" t="s">
        <v>485</v>
      </c>
      <c r="C584" s="653"/>
      <c r="D584" s="407">
        <v>7</v>
      </c>
      <c r="E584" s="161">
        <f>F584+G584+H584+I584+J584</f>
        <v>7</v>
      </c>
      <c r="F584" s="157">
        <v>7</v>
      </c>
      <c r="G584" s="461"/>
      <c r="H584" s="142"/>
      <c r="I584" s="795"/>
      <c r="J584" s="526"/>
    </row>
    <row r="585" spans="1:11" ht="13.5" thickBot="1">
      <c r="A585" s="511"/>
      <c r="B585" s="952" t="s">
        <v>76</v>
      </c>
      <c r="C585" s="953"/>
      <c r="D585" s="1051">
        <f>D586</f>
        <v>16094.8</v>
      </c>
      <c r="E585" s="954">
        <f aca="true" t="shared" si="116" ref="E585:J585">E586</f>
        <v>3585.8</v>
      </c>
      <c r="F585" s="954">
        <f t="shared" si="116"/>
        <v>3341.17</v>
      </c>
      <c r="G585" s="954">
        <f t="shared" si="116"/>
        <v>230.29000000000002</v>
      </c>
      <c r="H585" s="954">
        <f t="shared" si="116"/>
        <v>14.34</v>
      </c>
      <c r="I585" s="957">
        <f t="shared" si="116"/>
        <v>0</v>
      </c>
      <c r="J585" s="957">
        <f t="shared" si="116"/>
        <v>0</v>
      </c>
      <c r="K585" s="4"/>
    </row>
    <row r="586" spans="1:11" ht="13.5" thickBot="1">
      <c r="A586" s="12" t="s">
        <v>10</v>
      </c>
      <c r="B586" s="955" t="s">
        <v>35</v>
      </c>
      <c r="C586" s="956"/>
      <c r="D586" s="195">
        <f aca="true" t="shared" si="117" ref="D586:J586">D587+D591+D594</f>
        <v>16094.8</v>
      </c>
      <c r="E586" s="665">
        <f t="shared" si="117"/>
        <v>3585.8</v>
      </c>
      <c r="F586" s="665">
        <f t="shared" si="117"/>
        <v>3341.17</v>
      </c>
      <c r="G586" s="665">
        <f t="shared" si="117"/>
        <v>230.29000000000002</v>
      </c>
      <c r="H586" s="665">
        <f t="shared" si="117"/>
        <v>14.34</v>
      </c>
      <c r="I586" s="937">
        <f t="shared" si="117"/>
        <v>0</v>
      </c>
      <c r="J586" s="937">
        <f t="shared" si="117"/>
        <v>0</v>
      </c>
      <c r="K586" s="4"/>
    </row>
    <row r="587" spans="1:11" ht="12.75">
      <c r="A587" s="95"/>
      <c r="B587" s="278" t="s">
        <v>32</v>
      </c>
      <c r="C587" s="909"/>
      <c r="D587" s="767">
        <f>D588+D589+D590</f>
        <v>101</v>
      </c>
      <c r="E587" s="245">
        <f>F587+G587+H587+I587+J587</f>
        <v>101</v>
      </c>
      <c r="F587" s="160">
        <f>F588+F589+F590</f>
        <v>101</v>
      </c>
      <c r="G587" s="147">
        <f>G588+G589</f>
        <v>0</v>
      </c>
      <c r="H587" s="147">
        <f>H588+H589</f>
        <v>0</v>
      </c>
      <c r="I587" s="794">
        <f>I588+I589</f>
        <v>0</v>
      </c>
      <c r="J587" s="779">
        <f>J588+J589</f>
        <v>0</v>
      </c>
      <c r="K587" s="4"/>
    </row>
    <row r="588" spans="1:11" ht="12.75">
      <c r="A588" s="120">
        <v>1</v>
      </c>
      <c r="B588" s="372" t="s">
        <v>486</v>
      </c>
      <c r="C588" s="372"/>
      <c r="D588" s="407">
        <v>15</v>
      </c>
      <c r="E588" s="161">
        <f>F588+G588+H588+I588+J588</f>
        <v>15</v>
      </c>
      <c r="F588" s="157">
        <v>15</v>
      </c>
      <c r="G588" s="309"/>
      <c r="H588" s="243"/>
      <c r="I588" s="847"/>
      <c r="J588" s="883"/>
      <c r="K588" s="966"/>
    </row>
    <row r="589" spans="1:11" ht="12.75">
      <c r="A589" s="112">
        <v>2</v>
      </c>
      <c r="B589" s="124" t="s">
        <v>487</v>
      </c>
      <c r="C589" s="124"/>
      <c r="D589" s="768">
        <v>27</v>
      </c>
      <c r="E589" s="162">
        <f>F589+G589+H589+I589+J589</f>
        <v>27</v>
      </c>
      <c r="F589" s="155">
        <v>27</v>
      </c>
      <c r="G589" s="422"/>
      <c r="H589" s="168"/>
      <c r="I589" s="423"/>
      <c r="J589" s="269"/>
      <c r="K589" s="966"/>
    </row>
    <row r="590" spans="1:11" ht="12.75">
      <c r="A590" s="120">
        <v>3</v>
      </c>
      <c r="B590" s="940" t="s">
        <v>210</v>
      </c>
      <c r="C590" s="372"/>
      <c r="D590" s="407">
        <v>59</v>
      </c>
      <c r="E590" s="162">
        <f>F590+G590+H590+I590+J590</f>
        <v>59</v>
      </c>
      <c r="F590" s="157">
        <v>59</v>
      </c>
      <c r="G590" s="309"/>
      <c r="H590" s="243"/>
      <c r="I590" s="243"/>
      <c r="J590" s="243"/>
      <c r="K590" s="966"/>
    </row>
    <row r="591" spans="1:11" ht="13.5" thickBot="1">
      <c r="A591" s="123"/>
      <c r="B591" s="1012" t="s">
        <v>573</v>
      </c>
      <c r="C591" s="1013">
        <f>C593</f>
        <v>101.8</v>
      </c>
      <c r="D591" s="1052">
        <f>D593</f>
        <v>101.8</v>
      </c>
      <c r="E591" s="1014">
        <f>F591+G591+H591+I591+J591</f>
        <v>101.80000000000001</v>
      </c>
      <c r="F591" s="1015">
        <f>F593</f>
        <v>6.17</v>
      </c>
      <c r="G591" s="1015">
        <f>G593</f>
        <v>81.29</v>
      </c>
      <c r="H591" s="1015">
        <f>H593</f>
        <v>14.34</v>
      </c>
      <c r="I591" s="1016">
        <f>I593</f>
        <v>0</v>
      </c>
      <c r="J591" s="1017">
        <f>J593</f>
        <v>0</v>
      </c>
      <c r="K591" s="4"/>
    </row>
    <row r="592" spans="1:11" ht="12.75">
      <c r="A592" s="120">
        <v>1</v>
      </c>
      <c r="B592" s="129" t="s">
        <v>574</v>
      </c>
      <c r="C592" s="129"/>
      <c r="D592" s="767"/>
      <c r="E592" s="245"/>
      <c r="F592" s="166"/>
      <c r="G592" s="614"/>
      <c r="H592" s="615"/>
      <c r="I592" s="852"/>
      <c r="J592" s="882"/>
      <c r="K592" s="4"/>
    </row>
    <row r="593" spans="1:11" ht="13.5" thickBot="1">
      <c r="A593" s="120"/>
      <c r="B593" s="124" t="s">
        <v>576</v>
      </c>
      <c r="C593" s="753">
        <v>101.8</v>
      </c>
      <c r="D593" s="407">
        <v>101.8</v>
      </c>
      <c r="E593" s="161">
        <f>F593+G593+H593+I593+J593</f>
        <v>101.80000000000001</v>
      </c>
      <c r="F593" s="157">
        <v>6.17</v>
      </c>
      <c r="G593" s="157">
        <v>81.29</v>
      </c>
      <c r="H593" s="157">
        <v>14.34</v>
      </c>
      <c r="I593" s="847"/>
      <c r="J593" s="883"/>
      <c r="K593" s="4"/>
    </row>
    <row r="594" spans="1:10" ht="13.5" thickBot="1">
      <c r="A594" s="717"/>
      <c r="B594" s="947" t="s">
        <v>590</v>
      </c>
      <c r="C594" s="753"/>
      <c r="D594" s="1033">
        <f>D596+D601+D606+D611</f>
        <v>15892</v>
      </c>
      <c r="E594" s="934">
        <f aca="true" t="shared" si="118" ref="E594:J594">E596+E601+E606+E611</f>
        <v>3383</v>
      </c>
      <c r="F594" s="934">
        <f t="shared" si="118"/>
        <v>3234</v>
      </c>
      <c r="G594" s="934">
        <f t="shared" si="118"/>
        <v>149</v>
      </c>
      <c r="H594" s="951">
        <f t="shared" si="118"/>
        <v>0</v>
      </c>
      <c r="I594" s="951">
        <f t="shared" si="118"/>
        <v>0</v>
      </c>
      <c r="J594" s="951">
        <f t="shared" si="118"/>
        <v>0</v>
      </c>
    </row>
    <row r="595" spans="1:10" ht="12.75">
      <c r="A595" s="20">
        <v>1</v>
      </c>
      <c r="B595" s="633" t="s">
        <v>162</v>
      </c>
      <c r="C595" s="753"/>
      <c r="D595" s="407"/>
      <c r="E595" s="161"/>
      <c r="F595" s="157"/>
      <c r="G595" s="157"/>
      <c r="H595" s="157"/>
      <c r="I595" s="847"/>
      <c r="J595" s="883"/>
    </row>
    <row r="596" spans="1:10" ht="13.5" thickBot="1">
      <c r="A596" s="17"/>
      <c r="B596" s="509" t="s">
        <v>448</v>
      </c>
      <c r="C596" s="753"/>
      <c r="D596" s="407">
        <f>D597+D599</f>
        <v>4143.5</v>
      </c>
      <c r="E596" s="432">
        <f aca="true" t="shared" si="119" ref="E596:J596">E597+E599</f>
        <v>874.5</v>
      </c>
      <c r="F596" s="432">
        <f t="shared" si="119"/>
        <v>842</v>
      </c>
      <c r="G596" s="432">
        <f t="shared" si="119"/>
        <v>32.5</v>
      </c>
      <c r="H596" s="939">
        <f t="shared" si="119"/>
        <v>0</v>
      </c>
      <c r="I596" s="939">
        <f t="shared" si="119"/>
        <v>0</v>
      </c>
      <c r="J596" s="939">
        <f t="shared" si="119"/>
        <v>0</v>
      </c>
    </row>
    <row r="597" spans="1:11" ht="12.75">
      <c r="A597" s="1083" t="s">
        <v>449</v>
      </c>
      <c r="B597" s="374" t="s">
        <v>450</v>
      </c>
      <c r="C597" s="753"/>
      <c r="D597" s="407">
        <v>3328.5</v>
      </c>
      <c r="E597" s="161">
        <f>F597+G597+H597+I597+J597</f>
        <v>706.5</v>
      </c>
      <c r="F597" s="157">
        <v>674</v>
      </c>
      <c r="G597" s="157">
        <v>32.5</v>
      </c>
      <c r="H597" s="157"/>
      <c r="I597" s="847"/>
      <c r="J597" s="883"/>
      <c r="K597" s="1082"/>
    </row>
    <row r="598" spans="1:10" ht="12.75">
      <c r="A598" s="122" t="s">
        <v>451</v>
      </c>
      <c r="B598" s="133" t="s">
        <v>452</v>
      </c>
      <c r="C598" s="753"/>
      <c r="D598" s="407"/>
      <c r="E598" s="161"/>
      <c r="F598" s="157"/>
      <c r="G598" s="157"/>
      <c r="H598" s="157"/>
      <c r="I598" s="847"/>
      <c r="J598" s="883"/>
    </row>
    <row r="599" spans="1:10" ht="13.5" thickBot="1">
      <c r="A599" s="208"/>
      <c r="B599" s="374" t="s">
        <v>453</v>
      </c>
      <c r="C599" s="753"/>
      <c r="D599" s="407">
        <v>815</v>
      </c>
      <c r="E599" s="161">
        <f>F599+G599+H599+I599+J599</f>
        <v>168</v>
      </c>
      <c r="F599" s="157">
        <v>168</v>
      </c>
      <c r="G599" s="157"/>
      <c r="H599" s="157"/>
      <c r="I599" s="847"/>
      <c r="J599" s="883"/>
    </row>
    <row r="600" spans="1:10" ht="12.75">
      <c r="A600" s="20">
        <v>2</v>
      </c>
      <c r="B600" s="948" t="s">
        <v>454</v>
      </c>
      <c r="C600" s="946"/>
      <c r="D600" s="407"/>
      <c r="E600" s="161"/>
      <c r="F600" s="157"/>
      <c r="G600" s="157"/>
      <c r="H600" s="157"/>
      <c r="I600" s="847"/>
      <c r="J600" s="883"/>
    </row>
    <row r="601" spans="1:10" ht="13.5" thickBot="1">
      <c r="A601" s="75"/>
      <c r="B601" s="949" t="s">
        <v>455</v>
      </c>
      <c r="C601" s="946"/>
      <c r="D601" s="407">
        <f>D602+D604</f>
        <v>4140.8</v>
      </c>
      <c r="E601" s="432">
        <f aca="true" t="shared" si="120" ref="E601:J601">E602+E604</f>
        <v>873.8</v>
      </c>
      <c r="F601" s="432">
        <f t="shared" si="120"/>
        <v>842</v>
      </c>
      <c r="G601" s="432">
        <f t="shared" si="120"/>
        <v>31.8</v>
      </c>
      <c r="H601" s="939">
        <f t="shared" si="120"/>
        <v>0</v>
      </c>
      <c r="I601" s="939">
        <f t="shared" si="120"/>
        <v>0</v>
      </c>
      <c r="J601" s="939">
        <f t="shared" si="120"/>
        <v>0</v>
      </c>
    </row>
    <row r="602" spans="1:11" ht="12.75">
      <c r="A602" s="1084" t="s">
        <v>456</v>
      </c>
      <c r="B602" s="374" t="s">
        <v>457</v>
      </c>
      <c r="C602" s="753"/>
      <c r="D602" s="407">
        <v>3340.8</v>
      </c>
      <c r="E602" s="161">
        <f aca="true" t="shared" si="121" ref="E602:E614">F602+G602+H602+I602+J602</f>
        <v>705.8</v>
      </c>
      <c r="F602" s="157">
        <v>674</v>
      </c>
      <c r="G602" s="157">
        <v>31.8</v>
      </c>
      <c r="H602" s="157"/>
      <c r="I602" s="847"/>
      <c r="J602" s="883"/>
      <c r="K602" s="1082"/>
    </row>
    <row r="603" spans="1:10" ht="12.75">
      <c r="A603" s="112" t="s">
        <v>458</v>
      </c>
      <c r="B603" s="600" t="s">
        <v>452</v>
      </c>
      <c r="C603" s="753"/>
      <c r="D603" s="407"/>
      <c r="E603" s="161"/>
      <c r="F603" s="157"/>
      <c r="G603" s="157"/>
      <c r="H603" s="157"/>
      <c r="I603" s="847"/>
      <c r="J603" s="883"/>
    </row>
    <row r="604" spans="1:10" ht="13.5" thickBot="1">
      <c r="A604" s="121"/>
      <c r="B604" s="272" t="s">
        <v>459</v>
      </c>
      <c r="C604" s="945"/>
      <c r="D604" s="768">
        <v>800</v>
      </c>
      <c r="E604" s="161">
        <f t="shared" si="121"/>
        <v>168</v>
      </c>
      <c r="F604" s="155">
        <v>168</v>
      </c>
      <c r="G604" s="155"/>
      <c r="H604" s="155"/>
      <c r="I604" s="423"/>
      <c r="J604" s="269"/>
    </row>
    <row r="605" spans="1:10" s="87" customFormat="1" ht="12.75">
      <c r="A605" s="30">
        <v>3</v>
      </c>
      <c r="B605" s="652" t="s">
        <v>464</v>
      </c>
      <c r="C605" s="753"/>
      <c r="D605" s="407"/>
      <c r="E605" s="161"/>
      <c r="F605" s="157"/>
      <c r="G605" s="157"/>
      <c r="H605" s="157"/>
      <c r="I605" s="243"/>
      <c r="J605" s="243"/>
    </row>
    <row r="606" spans="1:10" s="87" customFormat="1" ht="13.5" thickBot="1">
      <c r="A606" s="75"/>
      <c r="B606" s="509" t="s">
        <v>465</v>
      </c>
      <c r="C606" s="753"/>
      <c r="D606" s="407">
        <f>D607+D609</f>
        <v>3477.2</v>
      </c>
      <c r="E606" s="161">
        <f aca="true" t="shared" si="122" ref="E606:J606">E607+E609</f>
        <v>747.2</v>
      </c>
      <c r="F606" s="157">
        <f t="shared" si="122"/>
        <v>708</v>
      </c>
      <c r="G606" s="157">
        <f t="shared" si="122"/>
        <v>39.2</v>
      </c>
      <c r="H606" s="142">
        <f t="shared" si="122"/>
        <v>0</v>
      </c>
      <c r="I606" s="142">
        <f t="shared" si="122"/>
        <v>0</v>
      </c>
      <c r="J606" s="142">
        <f t="shared" si="122"/>
        <v>0</v>
      </c>
    </row>
    <row r="607" spans="1:11" s="87" customFormat="1" ht="12.75">
      <c r="A607" s="1084" t="s">
        <v>591</v>
      </c>
      <c r="B607" s="374" t="s">
        <v>466</v>
      </c>
      <c r="C607" s="753"/>
      <c r="D607" s="407">
        <v>2325.2</v>
      </c>
      <c r="E607" s="161">
        <f t="shared" si="121"/>
        <v>570.2</v>
      </c>
      <c r="F607" s="157">
        <v>531</v>
      </c>
      <c r="G607" s="157">
        <v>39.2</v>
      </c>
      <c r="H607" s="157"/>
      <c r="I607" s="243"/>
      <c r="J607" s="243"/>
      <c r="K607" s="1085"/>
    </row>
    <row r="608" spans="1:10" s="87" customFormat="1" ht="12.75">
      <c r="A608" s="112" t="s">
        <v>592</v>
      </c>
      <c r="B608" s="600" t="s">
        <v>452</v>
      </c>
      <c r="C608" s="753"/>
      <c r="D608" s="407"/>
      <c r="E608" s="161"/>
      <c r="F608" s="157"/>
      <c r="G608" s="157"/>
      <c r="H608" s="157"/>
      <c r="I608" s="243"/>
      <c r="J608" s="243"/>
    </row>
    <row r="609" spans="1:10" s="87" customFormat="1" ht="13.5" thickBot="1">
      <c r="A609" s="205"/>
      <c r="B609" s="272" t="s">
        <v>467</v>
      </c>
      <c r="C609" s="753"/>
      <c r="D609" s="407">
        <v>1152</v>
      </c>
      <c r="E609" s="161">
        <f t="shared" si="121"/>
        <v>177</v>
      </c>
      <c r="F609" s="157">
        <v>177</v>
      </c>
      <c r="G609" s="157"/>
      <c r="H609" s="157"/>
      <c r="I609" s="243"/>
      <c r="J609" s="243"/>
    </row>
    <row r="610" spans="1:10" s="87" customFormat="1" ht="12.75">
      <c r="A610" s="112">
        <v>4</v>
      </c>
      <c r="B610" s="650" t="s">
        <v>468</v>
      </c>
      <c r="C610" s="753"/>
      <c r="D610" s="407"/>
      <c r="E610" s="161"/>
      <c r="F610" s="157"/>
      <c r="G610" s="157"/>
      <c r="H610" s="157"/>
      <c r="I610" s="243"/>
      <c r="J610" s="243"/>
    </row>
    <row r="611" spans="1:10" s="87" customFormat="1" ht="13.5" thickBot="1">
      <c r="A611" s="121"/>
      <c r="B611" s="651" t="s">
        <v>469</v>
      </c>
      <c r="C611" s="753"/>
      <c r="D611" s="407">
        <f>D612+D614</f>
        <v>4130.5</v>
      </c>
      <c r="E611" s="161">
        <f aca="true" t="shared" si="123" ref="E611:J611">E612+E614</f>
        <v>887.5</v>
      </c>
      <c r="F611" s="157">
        <f t="shared" si="123"/>
        <v>842</v>
      </c>
      <c r="G611" s="157">
        <f t="shared" si="123"/>
        <v>45.5</v>
      </c>
      <c r="H611" s="142">
        <f t="shared" si="123"/>
        <v>0</v>
      </c>
      <c r="I611" s="142">
        <f t="shared" si="123"/>
        <v>0</v>
      </c>
      <c r="J611" s="142">
        <f t="shared" si="123"/>
        <v>0</v>
      </c>
    </row>
    <row r="612" spans="1:11" s="87" customFormat="1" ht="12.75">
      <c r="A612" s="1084" t="s">
        <v>593</v>
      </c>
      <c r="B612" s="374" t="s">
        <v>470</v>
      </c>
      <c r="C612" s="753"/>
      <c r="D612" s="407">
        <v>3207.5</v>
      </c>
      <c r="E612" s="161">
        <f t="shared" si="121"/>
        <v>719.5</v>
      </c>
      <c r="F612" s="157">
        <v>674</v>
      </c>
      <c r="G612" s="157">
        <v>45.5</v>
      </c>
      <c r="H612" s="157"/>
      <c r="I612" s="243"/>
      <c r="J612" s="243"/>
      <c r="K612" s="1085"/>
    </row>
    <row r="613" spans="1:10" s="87" customFormat="1" ht="12.75">
      <c r="A613" s="112" t="s">
        <v>594</v>
      </c>
      <c r="B613" s="600" t="s">
        <v>452</v>
      </c>
      <c r="C613" s="753"/>
      <c r="D613" s="407"/>
      <c r="E613" s="161"/>
      <c r="F613" s="157"/>
      <c r="G613" s="157"/>
      <c r="H613" s="157"/>
      <c r="I613" s="243"/>
      <c r="J613" s="243"/>
    </row>
    <row r="614" spans="1:10" s="87" customFormat="1" ht="12.75">
      <c r="A614" s="121"/>
      <c r="B614" s="272" t="s">
        <v>471</v>
      </c>
      <c r="C614" s="753"/>
      <c r="D614" s="407">
        <v>923</v>
      </c>
      <c r="E614" s="161">
        <f t="shared" si="121"/>
        <v>168</v>
      </c>
      <c r="F614" s="157">
        <v>168</v>
      </c>
      <c r="G614" s="157"/>
      <c r="H614" s="157"/>
      <c r="I614" s="243"/>
      <c r="J614" s="243"/>
    </row>
    <row r="615" spans="1:10" ht="12.75">
      <c r="A615" s="950" t="s">
        <v>50</v>
      </c>
      <c r="B615" s="628" t="s">
        <v>563</v>
      </c>
      <c r="C615" s="628"/>
      <c r="D615" s="785">
        <f>D616</f>
        <v>0</v>
      </c>
      <c r="E615" s="761">
        <f aca="true" t="shared" si="124" ref="E615:J615">E616</f>
        <v>295</v>
      </c>
      <c r="F615" s="612">
        <f t="shared" si="124"/>
        <v>295</v>
      </c>
      <c r="G615" s="613">
        <f t="shared" si="124"/>
        <v>0</v>
      </c>
      <c r="H615" s="611">
        <f t="shared" si="124"/>
        <v>0</v>
      </c>
      <c r="I615" s="853">
        <f t="shared" si="124"/>
        <v>0</v>
      </c>
      <c r="J615" s="785">
        <f t="shared" si="124"/>
        <v>0</v>
      </c>
    </row>
    <row r="616" spans="1:10" ht="13.5" thickBot="1">
      <c r="A616" s="609"/>
      <c r="B616" s="610" t="s">
        <v>63</v>
      </c>
      <c r="C616" s="709"/>
      <c r="D616" s="426">
        <f>D617</f>
        <v>0</v>
      </c>
      <c r="E616" s="762">
        <f aca="true" t="shared" si="125" ref="E616:J616">E617</f>
        <v>295</v>
      </c>
      <c r="F616" s="424">
        <f t="shared" si="125"/>
        <v>295</v>
      </c>
      <c r="G616" s="425">
        <f t="shared" si="125"/>
        <v>0</v>
      </c>
      <c r="H616" s="426">
        <f t="shared" si="125"/>
        <v>0</v>
      </c>
      <c r="I616" s="854">
        <f t="shared" si="125"/>
        <v>0</v>
      </c>
      <c r="J616" s="426">
        <f t="shared" si="125"/>
        <v>0</v>
      </c>
    </row>
    <row r="617" spans="1:10" ht="13.5" thickBot="1">
      <c r="A617" s="89" t="s">
        <v>10</v>
      </c>
      <c r="B617" s="95" t="s">
        <v>27</v>
      </c>
      <c r="C617" s="445"/>
      <c r="D617" s="420">
        <f>D618</f>
        <v>0</v>
      </c>
      <c r="E617" s="629">
        <f aca="true" t="shared" si="126" ref="E617:J617">E618</f>
        <v>295</v>
      </c>
      <c r="F617" s="419">
        <f t="shared" si="126"/>
        <v>295</v>
      </c>
      <c r="G617" s="421">
        <f t="shared" si="126"/>
        <v>0</v>
      </c>
      <c r="H617" s="420">
        <f t="shared" si="126"/>
        <v>0</v>
      </c>
      <c r="I617" s="855">
        <f t="shared" si="126"/>
        <v>0</v>
      </c>
      <c r="J617" s="420">
        <f t="shared" si="126"/>
        <v>0</v>
      </c>
    </row>
    <row r="618" spans="1:10" ht="12.75">
      <c r="A618" s="232"/>
      <c r="B618" s="217" t="s">
        <v>37</v>
      </c>
      <c r="C618" s="723"/>
      <c r="D618" s="420">
        <f>D620</f>
        <v>0</v>
      </c>
      <c r="E618" s="629">
        <f aca="true" t="shared" si="127" ref="E618:J618">E620</f>
        <v>295</v>
      </c>
      <c r="F618" s="419">
        <f t="shared" si="127"/>
        <v>295</v>
      </c>
      <c r="G618" s="421">
        <f t="shared" si="127"/>
        <v>0</v>
      </c>
      <c r="H618" s="420">
        <f t="shared" si="127"/>
        <v>0</v>
      </c>
      <c r="I618" s="855">
        <f t="shared" si="127"/>
        <v>0</v>
      </c>
      <c r="J618" s="420">
        <f t="shared" si="127"/>
        <v>0</v>
      </c>
    </row>
    <row r="619" spans="1:10" ht="12.75">
      <c r="A619" s="122">
        <v>1</v>
      </c>
      <c r="B619" s="124" t="s">
        <v>222</v>
      </c>
      <c r="C619" s="372"/>
      <c r="D619" s="419"/>
      <c r="E619" s="336"/>
      <c r="F619" s="337"/>
      <c r="G619" s="338"/>
      <c r="H619" s="1001"/>
      <c r="I619" s="856"/>
      <c r="J619" s="903"/>
    </row>
    <row r="620" spans="1:10" ht="13.5" thickBot="1">
      <c r="A620" s="123"/>
      <c r="B620" s="129" t="s">
        <v>223</v>
      </c>
      <c r="C620" s="372"/>
      <c r="D620" s="1053"/>
      <c r="E620" s="336">
        <f>F620+G620+H620+I620+J620</f>
        <v>295</v>
      </c>
      <c r="F620" s="337">
        <v>295</v>
      </c>
      <c r="G620" s="338"/>
      <c r="H620" s="1001"/>
      <c r="I620" s="856"/>
      <c r="J620" s="903">
        <v>0</v>
      </c>
    </row>
    <row r="621" spans="1:10" ht="13.5" thickBot="1">
      <c r="A621" s="66" t="s">
        <v>68</v>
      </c>
      <c r="B621" s="67" t="s">
        <v>565</v>
      </c>
      <c r="C621" s="628"/>
      <c r="D621" s="1054">
        <f>E621</f>
        <v>10706.68</v>
      </c>
      <c r="E621" s="257">
        <f aca="true" t="shared" si="128" ref="E621:J621">E622+E623+E624</f>
        <v>10706.68</v>
      </c>
      <c r="F621" s="165">
        <f t="shared" si="128"/>
        <v>10071.68</v>
      </c>
      <c r="G621" s="300">
        <f t="shared" si="128"/>
        <v>0</v>
      </c>
      <c r="H621" s="164">
        <f t="shared" si="128"/>
        <v>0</v>
      </c>
      <c r="I621" s="834">
        <f t="shared" si="128"/>
        <v>0</v>
      </c>
      <c r="J621" s="200">
        <f t="shared" si="128"/>
        <v>635</v>
      </c>
    </row>
    <row r="622" spans="1:10" s="4" customFormat="1" ht="12.75">
      <c r="A622" s="9" t="s">
        <v>6</v>
      </c>
      <c r="B622" s="9" t="s">
        <v>7</v>
      </c>
      <c r="C622" s="701"/>
      <c r="D622" s="526">
        <f aca="true" t="shared" si="129" ref="D622:I622">D706</f>
        <v>0</v>
      </c>
      <c r="E622" s="161">
        <f t="shared" si="129"/>
        <v>7811.68</v>
      </c>
      <c r="F622" s="157">
        <f t="shared" si="129"/>
        <v>7176.68</v>
      </c>
      <c r="G622" s="142">
        <f t="shared" si="129"/>
        <v>0</v>
      </c>
      <c r="H622" s="142">
        <f t="shared" si="129"/>
        <v>0</v>
      </c>
      <c r="I622" s="795">
        <f t="shared" si="129"/>
        <v>0</v>
      </c>
      <c r="J622" s="407">
        <f>J705</f>
        <v>635</v>
      </c>
    </row>
    <row r="623" spans="1:10" s="4" customFormat="1" ht="12.75">
      <c r="A623" s="9" t="s">
        <v>8</v>
      </c>
      <c r="B623" s="9" t="s">
        <v>9</v>
      </c>
      <c r="C623" s="701"/>
      <c r="D623" s="407">
        <f>D627</f>
        <v>30326</v>
      </c>
      <c r="E623" s="161">
        <f aca="true" t="shared" si="130" ref="E623:J623">E627</f>
        <v>1302</v>
      </c>
      <c r="F623" s="157">
        <f t="shared" si="130"/>
        <v>1302</v>
      </c>
      <c r="G623" s="142">
        <f t="shared" si="130"/>
        <v>0</v>
      </c>
      <c r="H623" s="142">
        <f t="shared" si="130"/>
        <v>0</v>
      </c>
      <c r="I623" s="795">
        <f t="shared" si="130"/>
        <v>0</v>
      </c>
      <c r="J623" s="526">
        <f t="shared" si="130"/>
        <v>0</v>
      </c>
    </row>
    <row r="624" spans="1:10" s="4" customFormat="1" ht="13.5" thickBot="1">
      <c r="A624" s="30" t="s">
        <v>10</v>
      </c>
      <c r="B624" s="9" t="s">
        <v>44</v>
      </c>
      <c r="C624" s="701"/>
      <c r="D624" s="768">
        <f>D640</f>
        <v>179957</v>
      </c>
      <c r="E624" s="162">
        <f>F624+G624+H624+I624+J624</f>
        <v>1593</v>
      </c>
      <c r="F624" s="155">
        <f>F628+F710</f>
        <v>1593</v>
      </c>
      <c r="G624" s="154">
        <f>G640</f>
        <v>0</v>
      </c>
      <c r="H624" s="154">
        <f>H640</f>
        <v>0</v>
      </c>
      <c r="I624" s="796">
        <f>I640</f>
        <v>0</v>
      </c>
      <c r="J624" s="868">
        <f>J640</f>
        <v>0</v>
      </c>
    </row>
    <row r="625" spans="1:10" ht="13.5" thickBot="1">
      <c r="A625" s="60"/>
      <c r="B625" s="69" t="s">
        <v>31</v>
      </c>
      <c r="C625" s="709"/>
      <c r="D625" s="194">
        <f>D627+D628</f>
        <v>210283</v>
      </c>
      <c r="E625" s="631">
        <f aca="true" t="shared" si="131" ref="E625:J625">E627+E628</f>
        <v>2395</v>
      </c>
      <c r="F625" s="151">
        <f t="shared" si="131"/>
        <v>2395</v>
      </c>
      <c r="G625" s="469">
        <f t="shared" si="131"/>
        <v>0</v>
      </c>
      <c r="H625" s="144">
        <f t="shared" si="131"/>
        <v>0</v>
      </c>
      <c r="I625" s="829">
        <f t="shared" si="131"/>
        <v>0</v>
      </c>
      <c r="J625" s="270">
        <f t="shared" si="131"/>
        <v>0</v>
      </c>
    </row>
    <row r="626" spans="1:10" ht="12.75">
      <c r="A626" s="9" t="s">
        <v>6</v>
      </c>
      <c r="B626" s="9" t="s">
        <v>7</v>
      </c>
      <c r="C626" s="701"/>
      <c r="D626" s="769"/>
      <c r="E626" s="251"/>
      <c r="F626" s="139"/>
      <c r="G626" s="305"/>
      <c r="H626" s="139"/>
      <c r="I626" s="568"/>
      <c r="J626" s="774"/>
    </row>
    <row r="627" spans="1:10" ht="12.75">
      <c r="A627" s="9" t="s">
        <v>8</v>
      </c>
      <c r="B627" s="9" t="s">
        <v>9</v>
      </c>
      <c r="C627" s="701"/>
      <c r="D627" s="406">
        <f>D629</f>
        <v>30326</v>
      </c>
      <c r="E627" s="265">
        <f aca="true" t="shared" si="132" ref="E627:J627">E629</f>
        <v>1302</v>
      </c>
      <c r="F627" s="171">
        <f t="shared" si="132"/>
        <v>1302</v>
      </c>
      <c r="G627" s="467">
        <f t="shared" si="132"/>
        <v>0</v>
      </c>
      <c r="H627" s="143">
        <f t="shared" si="132"/>
        <v>0</v>
      </c>
      <c r="I627" s="836">
        <f t="shared" si="132"/>
        <v>0</v>
      </c>
      <c r="J627" s="410">
        <f t="shared" si="132"/>
        <v>0</v>
      </c>
    </row>
    <row r="628" spans="1:10" ht="13.5" thickBot="1">
      <c r="A628" s="30" t="s">
        <v>10</v>
      </c>
      <c r="B628" s="9" t="s">
        <v>44</v>
      </c>
      <c r="C628" s="701"/>
      <c r="D628" s="766">
        <f>D640</f>
        <v>179957</v>
      </c>
      <c r="E628" s="294">
        <f aca="true" t="shared" si="133" ref="E628:J628">E640</f>
        <v>1093</v>
      </c>
      <c r="F628" s="138">
        <f t="shared" si="133"/>
        <v>1093</v>
      </c>
      <c r="G628" s="468">
        <f t="shared" si="133"/>
        <v>0</v>
      </c>
      <c r="H628" s="137">
        <f t="shared" si="133"/>
        <v>0</v>
      </c>
      <c r="I628" s="807">
        <f t="shared" si="133"/>
        <v>0</v>
      </c>
      <c r="J628" s="282">
        <f t="shared" si="133"/>
        <v>0</v>
      </c>
    </row>
    <row r="629" spans="1:10" ht="13.5" thickBot="1">
      <c r="A629" s="61" t="s">
        <v>8</v>
      </c>
      <c r="B629" s="44" t="s">
        <v>9</v>
      </c>
      <c r="C629" s="445"/>
      <c r="D629" s="472">
        <f>D631+D632+D634+D636</f>
        <v>30326</v>
      </c>
      <c r="E629" s="343">
        <f aca="true" t="shared" si="134" ref="E629:J629">E631+E632+E634+E636</f>
        <v>1302</v>
      </c>
      <c r="F629" s="135">
        <f t="shared" si="134"/>
        <v>1302</v>
      </c>
      <c r="G629" s="465">
        <f t="shared" si="134"/>
        <v>0</v>
      </c>
      <c r="H629" s="134">
        <f t="shared" si="134"/>
        <v>0</v>
      </c>
      <c r="I629" s="857">
        <f t="shared" si="134"/>
        <v>0</v>
      </c>
      <c r="J629" s="473">
        <f t="shared" si="134"/>
        <v>0</v>
      </c>
    </row>
    <row r="630" spans="1:10" ht="12.75">
      <c r="A630" s="122">
        <v>1</v>
      </c>
      <c r="B630" s="386" t="s">
        <v>164</v>
      </c>
      <c r="C630" s="716"/>
      <c r="D630" s="407"/>
      <c r="E630" s="161"/>
      <c r="F630" s="162"/>
      <c r="G630" s="173"/>
      <c r="H630" s="138"/>
      <c r="I630" s="800"/>
      <c r="J630" s="783"/>
    </row>
    <row r="631" spans="1:10" ht="12.75">
      <c r="A631" s="208"/>
      <c r="B631" s="385" t="s">
        <v>180</v>
      </c>
      <c r="C631" s="716"/>
      <c r="D631" s="407">
        <v>402</v>
      </c>
      <c r="E631" s="161">
        <f>F631+G631+H631+I631+J631</f>
        <v>402</v>
      </c>
      <c r="F631" s="162">
        <v>402</v>
      </c>
      <c r="G631" s="173"/>
      <c r="H631" s="138"/>
      <c r="I631" s="800"/>
      <c r="J631" s="783"/>
    </row>
    <row r="632" spans="1:10" ht="12.75">
      <c r="A632" s="112">
        <v>2</v>
      </c>
      <c r="B632" s="626" t="s">
        <v>163</v>
      </c>
      <c r="C632" s="716"/>
      <c r="D632" s="407">
        <v>1422</v>
      </c>
      <c r="E632" s="161">
        <f>F632+G632+H632+I632+J632</f>
        <v>300</v>
      </c>
      <c r="F632" s="157">
        <v>300</v>
      </c>
      <c r="G632" s="156"/>
      <c r="H632" s="171"/>
      <c r="I632" s="298"/>
      <c r="J632" s="782"/>
    </row>
    <row r="633" spans="1:10" ht="12.75">
      <c r="A633" s="121"/>
      <c r="B633" s="654" t="s">
        <v>181</v>
      </c>
      <c r="C633" s="716"/>
      <c r="D633" s="407"/>
      <c r="E633" s="161"/>
      <c r="F633" s="154"/>
      <c r="G633" s="173"/>
      <c r="H633" s="138"/>
      <c r="I633" s="800"/>
      <c r="J633" s="783"/>
    </row>
    <row r="634" spans="1:10" ht="12.75">
      <c r="A634" s="45">
        <v>3</v>
      </c>
      <c r="B634" s="625" t="s">
        <v>165</v>
      </c>
      <c r="C634" s="716"/>
      <c r="D634" s="407">
        <v>2031</v>
      </c>
      <c r="E634" s="161">
        <f>F634+G634+H634+I634+J634</f>
        <v>100</v>
      </c>
      <c r="F634" s="161">
        <v>100</v>
      </c>
      <c r="G634" s="156"/>
      <c r="H634" s="171"/>
      <c r="I634" s="298"/>
      <c r="J634" s="782"/>
    </row>
    <row r="635" spans="1:10" ht="12.75">
      <c r="A635" s="45"/>
      <c r="B635" s="386" t="s">
        <v>166</v>
      </c>
      <c r="C635" s="716"/>
      <c r="D635" s="407"/>
      <c r="E635" s="161"/>
      <c r="F635" s="161"/>
      <c r="G635" s="156"/>
      <c r="H635" s="171"/>
      <c r="I635" s="298"/>
      <c r="J635" s="782"/>
    </row>
    <row r="636" spans="1:10" ht="12.75">
      <c r="A636" s="122">
        <v>4</v>
      </c>
      <c r="B636" s="625" t="s">
        <v>164</v>
      </c>
      <c r="C636" s="716"/>
      <c r="D636" s="407">
        <v>26471</v>
      </c>
      <c r="E636" s="161">
        <f>F636+G636+H636+I636+J636</f>
        <v>500</v>
      </c>
      <c r="F636" s="157">
        <v>500</v>
      </c>
      <c r="G636" s="156"/>
      <c r="H636" s="171"/>
      <c r="I636" s="298"/>
      <c r="J636" s="782"/>
    </row>
    <row r="637" spans="1:10" ht="12.75">
      <c r="A637" s="208"/>
      <c r="B637" s="386" t="s">
        <v>430</v>
      </c>
      <c r="C637" s="716"/>
      <c r="D637" s="407"/>
      <c r="E637" s="161"/>
      <c r="F637" s="157"/>
      <c r="G637" s="156"/>
      <c r="H637" s="171"/>
      <c r="I637" s="298"/>
      <c r="J637" s="782"/>
    </row>
    <row r="638" spans="1:10" ht="12.75">
      <c r="A638" s="29" t="s">
        <v>431</v>
      </c>
      <c r="B638" s="386" t="s">
        <v>432</v>
      </c>
      <c r="C638" s="716"/>
      <c r="D638" s="407"/>
      <c r="E638" s="161"/>
      <c r="F638" s="157"/>
      <c r="G638" s="156"/>
      <c r="H638" s="171"/>
      <c r="I638" s="298"/>
      <c r="J638" s="782"/>
    </row>
    <row r="639" spans="1:10" ht="13.5" thickBot="1">
      <c r="A639" s="29"/>
      <c r="B639" s="385" t="s">
        <v>433</v>
      </c>
      <c r="C639" s="716"/>
      <c r="D639" s="407"/>
      <c r="E639" s="161"/>
      <c r="F639" s="157"/>
      <c r="G639" s="156"/>
      <c r="H639" s="171"/>
      <c r="I639" s="298"/>
      <c r="J639" s="782"/>
    </row>
    <row r="640" spans="1:10" ht="13.5" thickBot="1">
      <c r="A640" s="59" t="s">
        <v>10</v>
      </c>
      <c r="B640" s="491" t="s">
        <v>27</v>
      </c>
      <c r="C640" s="445"/>
      <c r="D640" s="437">
        <f aca="true" t="shared" si="135" ref="D640:J640">D641+D703</f>
        <v>179957</v>
      </c>
      <c r="E640" s="686">
        <f t="shared" si="135"/>
        <v>1093</v>
      </c>
      <c r="F640" s="341">
        <f t="shared" si="135"/>
        <v>1093</v>
      </c>
      <c r="G640" s="466">
        <f t="shared" si="135"/>
        <v>0</v>
      </c>
      <c r="H640" s="342">
        <f t="shared" si="135"/>
        <v>0</v>
      </c>
      <c r="I640" s="858">
        <f t="shared" si="135"/>
        <v>0</v>
      </c>
      <c r="J640" s="439">
        <f t="shared" si="135"/>
        <v>0</v>
      </c>
    </row>
    <row r="641" spans="1:10" ht="13.5" thickBot="1">
      <c r="A641" s="115"/>
      <c r="B641" s="350" t="s">
        <v>37</v>
      </c>
      <c r="C641" s="723"/>
      <c r="D641" s="437">
        <f aca="true" t="shared" si="136" ref="D641:J641">D643+D645+D647+D649+D651+D653+D655+D657+D659+D661+D663+D665+D668+D671+D673+D675+D677+D679+D681+D683+D685+D688+D690+D692+D693+D695+D699+D701</f>
        <v>179954</v>
      </c>
      <c r="E641" s="686">
        <f t="shared" si="136"/>
        <v>1090</v>
      </c>
      <c r="F641" s="341">
        <f t="shared" si="136"/>
        <v>1090</v>
      </c>
      <c r="G641" s="466">
        <f t="shared" si="136"/>
        <v>0</v>
      </c>
      <c r="H641" s="342">
        <f t="shared" si="136"/>
        <v>0</v>
      </c>
      <c r="I641" s="858">
        <f t="shared" si="136"/>
        <v>0</v>
      </c>
      <c r="J641" s="439">
        <f t="shared" si="136"/>
        <v>0</v>
      </c>
    </row>
    <row r="642" spans="1:10" ht="12.75">
      <c r="A642" s="45">
        <v>1</v>
      </c>
      <c r="B642" s="43" t="s">
        <v>62</v>
      </c>
      <c r="C642" s="372"/>
      <c r="D642" s="786"/>
      <c r="E642" s="259"/>
      <c r="F642" s="187"/>
      <c r="G642" s="153"/>
      <c r="H642" s="117"/>
      <c r="I642" s="827"/>
      <c r="J642" s="877"/>
    </row>
    <row r="643" spans="1:10" ht="12.75">
      <c r="A643" s="45"/>
      <c r="B643" s="43" t="s">
        <v>182</v>
      </c>
      <c r="C643" s="372"/>
      <c r="D643" s="407">
        <v>4</v>
      </c>
      <c r="E643" s="254">
        <f>F643+G643+H643+I643+J643</f>
        <v>4</v>
      </c>
      <c r="F643" s="158">
        <v>4</v>
      </c>
      <c r="G643" s="156"/>
      <c r="H643" s="171"/>
      <c r="I643" s="298"/>
      <c r="J643" s="782"/>
    </row>
    <row r="644" spans="1:10" ht="12.75">
      <c r="A644" s="122">
        <v>2</v>
      </c>
      <c r="B644" s="124" t="s">
        <v>62</v>
      </c>
      <c r="C644" s="372"/>
      <c r="D644" s="407"/>
      <c r="E644" s="254"/>
      <c r="F644" s="158"/>
      <c r="G644" s="156"/>
      <c r="H644" s="171"/>
      <c r="I644" s="298"/>
      <c r="J644" s="782"/>
    </row>
    <row r="645" spans="1:10" s="50" customFormat="1" ht="12.75">
      <c r="A645" s="123"/>
      <c r="B645" s="129" t="s">
        <v>183</v>
      </c>
      <c r="C645" s="372"/>
      <c r="D645" s="407">
        <v>4</v>
      </c>
      <c r="E645" s="254">
        <f>F645+G645+H645+I645+J645</f>
        <v>4</v>
      </c>
      <c r="F645" s="172">
        <v>4</v>
      </c>
      <c r="G645" s="173"/>
      <c r="H645" s="138"/>
      <c r="I645" s="800"/>
      <c r="J645" s="783"/>
    </row>
    <row r="646" spans="1:10" s="50" customFormat="1" ht="12.75">
      <c r="A646" s="208">
        <v>3</v>
      </c>
      <c r="B646" s="124" t="s">
        <v>62</v>
      </c>
      <c r="C646" s="372"/>
      <c r="D646" s="407"/>
      <c r="E646" s="254"/>
      <c r="F646" s="158"/>
      <c r="G646" s="156"/>
      <c r="H646" s="171"/>
      <c r="I646" s="298"/>
      <c r="J646" s="782"/>
    </row>
    <row r="647" spans="1:10" s="50" customFormat="1" ht="12.75">
      <c r="A647" s="123"/>
      <c r="B647" s="56" t="s">
        <v>184</v>
      </c>
      <c r="C647" s="372"/>
      <c r="D647" s="407">
        <v>4</v>
      </c>
      <c r="E647" s="254">
        <f>F647+G647+H647+I647+J647</f>
        <v>4</v>
      </c>
      <c r="F647" s="158">
        <v>4</v>
      </c>
      <c r="G647" s="156"/>
      <c r="H647" s="171"/>
      <c r="I647" s="298"/>
      <c r="J647" s="782"/>
    </row>
    <row r="648" spans="1:10" s="50" customFormat="1" ht="12.75">
      <c r="A648" s="104">
        <v>4</v>
      </c>
      <c r="B648" s="124" t="s">
        <v>62</v>
      </c>
      <c r="C648" s="372"/>
      <c r="D648" s="407"/>
      <c r="E648" s="254"/>
      <c r="F648" s="158"/>
      <c r="G648" s="156"/>
      <c r="H648" s="171"/>
      <c r="I648" s="298"/>
      <c r="J648" s="782"/>
    </row>
    <row r="649" spans="1:10" s="50" customFormat="1" ht="12.75">
      <c r="A649" s="30"/>
      <c r="B649" s="56" t="s">
        <v>185</v>
      </c>
      <c r="C649" s="372"/>
      <c r="D649" s="407">
        <v>4</v>
      </c>
      <c r="E649" s="254">
        <f>F649+G649+H649+I649+J649</f>
        <v>4</v>
      </c>
      <c r="F649" s="172">
        <v>4</v>
      </c>
      <c r="G649" s="173"/>
      <c r="H649" s="138"/>
      <c r="I649" s="800"/>
      <c r="J649" s="783"/>
    </row>
    <row r="650" spans="1:10" s="50" customFormat="1" ht="12.75">
      <c r="A650" s="122">
        <v>5</v>
      </c>
      <c r="B650" s="124" t="s">
        <v>273</v>
      </c>
      <c r="C650" s="372"/>
      <c r="D650" s="407"/>
      <c r="E650" s="254"/>
      <c r="F650" s="158"/>
      <c r="G650" s="156"/>
      <c r="H650" s="171"/>
      <c r="I650" s="298"/>
      <c r="J650" s="782"/>
    </row>
    <row r="651" spans="1:10" s="50" customFormat="1" ht="12.75">
      <c r="A651" s="123"/>
      <c r="B651" s="129" t="s">
        <v>274</v>
      </c>
      <c r="C651" s="372"/>
      <c r="D651" s="407">
        <v>878</v>
      </c>
      <c r="E651" s="254">
        <f>F651+G651+H651+I651+J651</f>
        <v>21</v>
      </c>
      <c r="F651" s="157">
        <v>21</v>
      </c>
      <c r="G651" s="156"/>
      <c r="H651" s="171"/>
      <c r="I651" s="298"/>
      <c r="J651" s="782"/>
    </row>
    <row r="652" spans="1:10" s="50" customFormat="1" ht="12.75">
      <c r="A652" s="122">
        <v>6</v>
      </c>
      <c r="B652" s="625" t="s">
        <v>164</v>
      </c>
      <c r="C652" s="716"/>
      <c r="D652" s="407"/>
      <c r="E652" s="255"/>
      <c r="F652" s="172"/>
      <c r="G652" s="173"/>
      <c r="H652" s="138"/>
      <c r="I652" s="800"/>
      <c r="J652" s="783"/>
    </row>
    <row r="653" spans="1:10" s="50" customFormat="1" ht="12.75">
      <c r="A653" s="208"/>
      <c r="B653" s="129" t="s">
        <v>186</v>
      </c>
      <c r="C653" s="372"/>
      <c r="D653" s="407">
        <v>1</v>
      </c>
      <c r="E653" s="255">
        <f>F653+G653+H653+I653+J653</f>
        <v>1</v>
      </c>
      <c r="F653" s="155">
        <v>1</v>
      </c>
      <c r="G653" s="173"/>
      <c r="H653" s="138"/>
      <c r="I653" s="800"/>
      <c r="J653" s="783"/>
    </row>
    <row r="654" spans="1:10" s="50" customFormat="1" ht="12.75">
      <c r="A654" s="112">
        <v>7</v>
      </c>
      <c r="B654" s="386" t="s">
        <v>164</v>
      </c>
      <c r="C654" s="716"/>
      <c r="D654" s="407"/>
      <c r="E654" s="254"/>
      <c r="F654" s="158"/>
      <c r="G654" s="156"/>
      <c r="H654" s="171"/>
      <c r="I654" s="298"/>
      <c r="J654" s="782"/>
    </row>
    <row r="655" spans="1:10" s="50" customFormat="1" ht="12.75">
      <c r="A655" s="205"/>
      <c r="B655" s="43" t="s">
        <v>187</v>
      </c>
      <c r="C655" s="372"/>
      <c r="D655" s="407">
        <v>9948</v>
      </c>
      <c r="E655" s="254">
        <f>F655+G655+H655+I655+J655</f>
        <v>202</v>
      </c>
      <c r="F655" s="157">
        <v>202</v>
      </c>
      <c r="G655" s="156"/>
      <c r="H655" s="171"/>
      <c r="I655" s="298"/>
      <c r="J655" s="782"/>
    </row>
    <row r="656" spans="1:10" s="50" customFormat="1" ht="12.75">
      <c r="A656" s="122">
        <v>8</v>
      </c>
      <c r="B656" s="625" t="s">
        <v>164</v>
      </c>
      <c r="C656" s="716"/>
      <c r="D656" s="407"/>
      <c r="E656" s="254"/>
      <c r="F656" s="158"/>
      <c r="G656" s="156"/>
      <c r="H656" s="171"/>
      <c r="I656" s="298"/>
      <c r="J656" s="782"/>
    </row>
    <row r="657" spans="1:10" s="50" customFormat="1" ht="12.75">
      <c r="A657" s="208"/>
      <c r="B657" s="56" t="s">
        <v>188</v>
      </c>
      <c r="C657" s="372"/>
      <c r="D657" s="407">
        <v>5924</v>
      </c>
      <c r="E657" s="254">
        <f>F657+G657+H657+I657+J657</f>
        <v>1</v>
      </c>
      <c r="F657" s="157">
        <v>1</v>
      </c>
      <c r="G657" s="156"/>
      <c r="H657" s="171"/>
      <c r="I657" s="298"/>
      <c r="J657" s="782"/>
    </row>
    <row r="658" spans="1:10" s="50" customFormat="1" ht="12.75">
      <c r="A658" s="208"/>
      <c r="B658" s="129" t="s">
        <v>189</v>
      </c>
      <c r="C658" s="372"/>
      <c r="D658" s="407"/>
      <c r="E658" s="254"/>
      <c r="F658" s="157"/>
      <c r="G658" s="156"/>
      <c r="H658" s="171"/>
      <c r="I658" s="298"/>
      <c r="J658" s="782"/>
    </row>
    <row r="659" spans="1:10" s="50" customFormat="1" ht="12.75">
      <c r="A659" s="112">
        <v>9</v>
      </c>
      <c r="B659" s="43" t="s">
        <v>190</v>
      </c>
      <c r="C659" s="372"/>
      <c r="D659" s="407">
        <v>1</v>
      </c>
      <c r="E659" s="254">
        <f>F659+G659+H659+I659+J659</f>
        <v>1</v>
      </c>
      <c r="F659" s="157">
        <v>1</v>
      </c>
      <c r="G659" s="156"/>
      <c r="H659" s="171"/>
      <c r="I659" s="298"/>
      <c r="J659" s="782"/>
    </row>
    <row r="660" spans="1:10" ht="12.75">
      <c r="A660" s="121"/>
      <c r="B660" s="207" t="s">
        <v>167</v>
      </c>
      <c r="C660" s="372"/>
      <c r="D660" s="407"/>
      <c r="E660" s="254"/>
      <c r="F660" s="157"/>
      <c r="G660" s="156"/>
      <c r="H660" s="171"/>
      <c r="I660" s="298"/>
      <c r="J660" s="782"/>
    </row>
    <row r="661" spans="1:10" ht="12.75">
      <c r="A661" s="205">
        <v>10</v>
      </c>
      <c r="B661" s="206" t="s">
        <v>168</v>
      </c>
      <c r="C661" s="372"/>
      <c r="D661" s="407">
        <v>38</v>
      </c>
      <c r="E661" s="254">
        <f>F661+G661+H661+I661+J661</f>
        <v>38</v>
      </c>
      <c r="F661" s="157">
        <v>38</v>
      </c>
      <c r="G661" s="156"/>
      <c r="H661" s="171"/>
      <c r="I661" s="298"/>
      <c r="J661" s="782"/>
    </row>
    <row r="662" spans="1:10" ht="12.75">
      <c r="A662" s="112">
        <v>11</v>
      </c>
      <c r="B662" s="625" t="s">
        <v>164</v>
      </c>
      <c r="C662" s="716"/>
      <c r="D662" s="407"/>
      <c r="E662" s="254"/>
      <c r="F662" s="158"/>
      <c r="G662" s="156"/>
      <c r="H662" s="171"/>
      <c r="I662" s="298"/>
      <c r="J662" s="782"/>
    </row>
    <row r="663" spans="1:10" ht="12.75">
      <c r="A663" s="205"/>
      <c r="B663" s="43" t="s">
        <v>169</v>
      </c>
      <c r="C663" s="372"/>
      <c r="D663" s="407">
        <v>30327</v>
      </c>
      <c r="E663" s="254">
        <f>F663+G663+H663+I663+J663</f>
        <v>73</v>
      </c>
      <c r="F663" s="157">
        <v>73</v>
      </c>
      <c r="G663" s="156"/>
      <c r="H663" s="171"/>
      <c r="I663" s="298"/>
      <c r="J663" s="782"/>
    </row>
    <row r="664" spans="1:10" ht="12.75">
      <c r="A664" s="112">
        <v>12</v>
      </c>
      <c r="B664" s="626" t="s">
        <v>164</v>
      </c>
      <c r="C664" s="716"/>
      <c r="D664" s="407"/>
      <c r="E664" s="254"/>
      <c r="F664" s="157"/>
      <c r="G664" s="156"/>
      <c r="H664" s="171"/>
      <c r="I664" s="298"/>
      <c r="J664" s="782"/>
    </row>
    <row r="665" spans="1:10" ht="12.75">
      <c r="A665" s="205"/>
      <c r="B665" s="43" t="s">
        <v>170</v>
      </c>
      <c r="C665" s="372"/>
      <c r="D665" s="407">
        <v>63063</v>
      </c>
      <c r="E665" s="254">
        <f>F665+G665+H665+I665+J665</f>
        <v>130</v>
      </c>
      <c r="F665" s="157">
        <v>130</v>
      </c>
      <c r="G665" s="156"/>
      <c r="H665" s="171"/>
      <c r="I665" s="298"/>
      <c r="J665" s="782"/>
    </row>
    <row r="666" spans="1:10" ht="12.75">
      <c r="A666" s="205"/>
      <c r="B666" s="43" t="s">
        <v>191</v>
      </c>
      <c r="C666" s="372"/>
      <c r="D666" s="407"/>
      <c r="E666" s="254"/>
      <c r="F666" s="157"/>
      <c r="G666" s="156"/>
      <c r="H666" s="171"/>
      <c r="I666" s="298"/>
      <c r="J666" s="782"/>
    </row>
    <row r="667" spans="1:10" ht="12.75">
      <c r="A667" s="122">
        <v>13</v>
      </c>
      <c r="B667" s="625" t="s">
        <v>164</v>
      </c>
      <c r="C667" s="716"/>
      <c r="D667" s="407"/>
      <c r="E667" s="254"/>
      <c r="F667" s="157"/>
      <c r="G667" s="156"/>
      <c r="H667" s="171"/>
      <c r="I667" s="298"/>
      <c r="J667" s="782"/>
    </row>
    <row r="668" spans="1:10" ht="12.75">
      <c r="A668" s="208"/>
      <c r="B668" s="56" t="s">
        <v>171</v>
      </c>
      <c r="C668" s="372"/>
      <c r="D668" s="407">
        <v>130</v>
      </c>
      <c r="E668" s="254">
        <f>F668+G668+H668+I668+J668</f>
        <v>130</v>
      </c>
      <c r="F668" s="157">
        <v>130</v>
      </c>
      <c r="G668" s="156"/>
      <c r="H668" s="171"/>
      <c r="I668" s="298"/>
      <c r="J668" s="782"/>
    </row>
    <row r="669" spans="1:10" ht="12.75">
      <c r="A669" s="123"/>
      <c r="B669" s="129" t="s">
        <v>172</v>
      </c>
      <c r="C669" s="372"/>
      <c r="D669" s="407"/>
      <c r="E669" s="254"/>
      <c r="F669" s="157"/>
      <c r="G669" s="156"/>
      <c r="H669" s="171"/>
      <c r="I669" s="298"/>
      <c r="J669" s="782"/>
    </row>
    <row r="670" spans="1:10" ht="12.75">
      <c r="A670" s="205">
        <v>14</v>
      </c>
      <c r="B670" s="625" t="s">
        <v>164</v>
      </c>
      <c r="C670" s="716"/>
      <c r="D670" s="407"/>
      <c r="E670" s="254"/>
      <c r="F670" s="157"/>
      <c r="G670" s="156"/>
      <c r="H670" s="171"/>
      <c r="I670" s="298"/>
      <c r="J670" s="782"/>
    </row>
    <row r="671" spans="1:10" ht="12.75">
      <c r="A671" s="205"/>
      <c r="B671" s="43" t="s">
        <v>173</v>
      </c>
      <c r="C671" s="372"/>
      <c r="D671" s="407">
        <v>12476</v>
      </c>
      <c r="E671" s="254">
        <f>F671+G671+H671+I671+J671</f>
        <v>1</v>
      </c>
      <c r="F671" s="157">
        <v>1</v>
      </c>
      <c r="G671" s="156"/>
      <c r="H671" s="171"/>
      <c r="I671" s="298"/>
      <c r="J671" s="782"/>
    </row>
    <row r="672" spans="1:10" ht="12.75">
      <c r="A672" s="122">
        <v>15</v>
      </c>
      <c r="B672" s="124" t="s">
        <v>174</v>
      </c>
      <c r="C672" s="372"/>
      <c r="D672" s="407"/>
      <c r="E672" s="254"/>
      <c r="F672" s="157"/>
      <c r="G672" s="156"/>
      <c r="H672" s="171"/>
      <c r="I672" s="298"/>
      <c r="J672" s="782"/>
    </row>
    <row r="673" spans="1:10" ht="12.75">
      <c r="A673" s="208"/>
      <c r="B673" s="56" t="s">
        <v>175</v>
      </c>
      <c r="C673" s="372"/>
      <c r="D673" s="407">
        <v>6306</v>
      </c>
      <c r="E673" s="254">
        <f>F673+G673+H673+I673+J673</f>
        <v>1</v>
      </c>
      <c r="F673" s="157">
        <v>1</v>
      </c>
      <c r="G673" s="156"/>
      <c r="H673" s="171"/>
      <c r="I673" s="298"/>
      <c r="J673" s="782"/>
    </row>
    <row r="674" spans="1:10" ht="12.75">
      <c r="A674" s="112">
        <v>16</v>
      </c>
      <c r="B674" s="124" t="s">
        <v>174</v>
      </c>
      <c r="C674" s="372"/>
      <c r="D674" s="407"/>
      <c r="E674" s="254"/>
      <c r="F674" s="155"/>
      <c r="G674" s="173"/>
      <c r="H674" s="138"/>
      <c r="I674" s="800"/>
      <c r="J674" s="783"/>
    </row>
    <row r="675" spans="1:10" ht="12.75">
      <c r="A675" s="121"/>
      <c r="B675" s="129" t="s">
        <v>176</v>
      </c>
      <c r="C675" s="372"/>
      <c r="D675" s="407">
        <v>556</v>
      </c>
      <c r="E675" s="254">
        <f>F675+G675+H675+I675+J675</f>
        <v>1</v>
      </c>
      <c r="F675" s="157">
        <v>1</v>
      </c>
      <c r="G675" s="156"/>
      <c r="H675" s="171"/>
      <c r="I675" s="298"/>
      <c r="J675" s="782"/>
    </row>
    <row r="676" spans="1:10" ht="12.75">
      <c r="A676" s="205">
        <v>17</v>
      </c>
      <c r="B676" s="124" t="s">
        <v>174</v>
      </c>
      <c r="C676" s="372"/>
      <c r="D676" s="407"/>
      <c r="E676" s="254"/>
      <c r="F676" s="158"/>
      <c r="G676" s="156"/>
      <c r="H676" s="171"/>
      <c r="I676" s="298"/>
      <c r="J676" s="782"/>
    </row>
    <row r="677" spans="1:10" ht="12.75">
      <c r="A677" s="205"/>
      <c r="B677" s="43" t="s">
        <v>177</v>
      </c>
      <c r="C677" s="372"/>
      <c r="D677" s="407">
        <v>1511</v>
      </c>
      <c r="E677" s="254">
        <f>F677+G677+H677+I677+J677</f>
        <v>1</v>
      </c>
      <c r="F677" s="157">
        <v>1</v>
      </c>
      <c r="G677" s="156"/>
      <c r="H677" s="171"/>
      <c r="I677" s="298"/>
      <c r="J677" s="782"/>
    </row>
    <row r="678" spans="1:10" ht="12.75">
      <c r="A678" s="387">
        <v>18</v>
      </c>
      <c r="B678" s="124" t="s">
        <v>174</v>
      </c>
      <c r="C678" s="372"/>
      <c r="D678" s="407"/>
      <c r="E678" s="254"/>
      <c r="F678" s="155"/>
      <c r="G678" s="173"/>
      <c r="H678" s="138"/>
      <c r="I678" s="800"/>
      <c r="J678" s="783"/>
    </row>
    <row r="679" spans="1:10" ht="12.75">
      <c r="A679" s="388"/>
      <c r="B679" s="56" t="s">
        <v>192</v>
      </c>
      <c r="C679" s="372"/>
      <c r="D679" s="407">
        <v>5901</v>
      </c>
      <c r="E679" s="254">
        <f>F679+G679+H679+I679+J679</f>
        <v>1</v>
      </c>
      <c r="F679" s="155">
        <v>1</v>
      </c>
      <c r="G679" s="173"/>
      <c r="H679" s="138"/>
      <c r="I679" s="800"/>
      <c r="J679" s="783"/>
    </row>
    <row r="680" spans="1:10" ht="12.75">
      <c r="A680" s="388"/>
      <c r="B680" s="56" t="s">
        <v>193</v>
      </c>
      <c r="C680" s="372"/>
      <c r="D680" s="407"/>
      <c r="E680" s="254"/>
      <c r="F680" s="155"/>
      <c r="G680" s="173"/>
      <c r="H680" s="138"/>
      <c r="I680" s="800"/>
      <c r="J680" s="783"/>
    </row>
    <row r="681" spans="1:10" ht="12.75">
      <c r="A681" s="387">
        <v>19</v>
      </c>
      <c r="B681" s="124" t="s">
        <v>174</v>
      </c>
      <c r="C681" s="372"/>
      <c r="D681" s="407">
        <v>19333</v>
      </c>
      <c r="E681" s="254">
        <f>F681+G681+H681+I681+J681</f>
        <v>1</v>
      </c>
      <c r="F681" s="157">
        <v>1</v>
      </c>
      <c r="G681" s="156"/>
      <c r="H681" s="171"/>
      <c r="I681" s="298"/>
      <c r="J681" s="782"/>
    </row>
    <row r="682" spans="1:10" ht="12.75">
      <c r="A682" s="388"/>
      <c r="B682" s="56" t="s">
        <v>194</v>
      </c>
      <c r="C682" s="372"/>
      <c r="D682" s="407"/>
      <c r="E682" s="254"/>
      <c r="F682" s="158"/>
      <c r="G682" s="156"/>
      <c r="H682" s="171"/>
      <c r="I682" s="298"/>
      <c r="J682" s="782"/>
    </row>
    <row r="683" spans="1:10" ht="12.75">
      <c r="A683" s="387">
        <v>20</v>
      </c>
      <c r="B683" s="124" t="s">
        <v>174</v>
      </c>
      <c r="C683" s="372"/>
      <c r="D683" s="407">
        <v>5</v>
      </c>
      <c r="E683" s="254">
        <f>F683+G683+H683+I683+J683</f>
        <v>5</v>
      </c>
      <c r="F683" s="157">
        <v>5</v>
      </c>
      <c r="G683" s="156"/>
      <c r="H683" s="171"/>
      <c r="I683" s="298"/>
      <c r="J683" s="782"/>
    </row>
    <row r="684" spans="1:10" ht="12.75">
      <c r="A684" s="388"/>
      <c r="B684" s="56" t="s">
        <v>195</v>
      </c>
      <c r="C684" s="372"/>
      <c r="D684" s="407"/>
      <c r="E684" s="254"/>
      <c r="F684" s="157"/>
      <c r="G684" s="156"/>
      <c r="H684" s="171"/>
      <c r="I684" s="298"/>
      <c r="J684" s="782"/>
    </row>
    <row r="685" spans="1:10" ht="12.75">
      <c r="A685" s="387">
        <v>21</v>
      </c>
      <c r="B685" s="124" t="s">
        <v>174</v>
      </c>
      <c r="C685" s="372"/>
      <c r="D685" s="407">
        <v>1662</v>
      </c>
      <c r="E685" s="254">
        <f>F685+G685+H685+I685+J685</f>
        <v>100</v>
      </c>
      <c r="F685" s="157">
        <v>100</v>
      </c>
      <c r="G685" s="156"/>
      <c r="H685" s="171"/>
      <c r="I685" s="298"/>
      <c r="J685" s="782"/>
    </row>
    <row r="686" spans="1:10" ht="12.75">
      <c r="A686" s="388"/>
      <c r="B686" s="56" t="s">
        <v>196</v>
      </c>
      <c r="C686" s="372"/>
      <c r="D686" s="407"/>
      <c r="E686" s="254"/>
      <c r="F686" s="157"/>
      <c r="G686" s="156"/>
      <c r="H686" s="171"/>
      <c r="I686" s="298"/>
      <c r="J686" s="782"/>
    </row>
    <row r="687" spans="1:10" ht="12.75">
      <c r="A687" s="388"/>
      <c r="B687" s="627" t="s">
        <v>197</v>
      </c>
      <c r="C687" s="754"/>
      <c r="D687" s="407"/>
      <c r="E687" s="254"/>
      <c r="F687" s="157"/>
      <c r="G687" s="156"/>
      <c r="H687" s="171"/>
      <c r="I687" s="298"/>
      <c r="J687" s="782"/>
    </row>
    <row r="688" spans="1:10" ht="12.75">
      <c r="A688" s="389">
        <v>22</v>
      </c>
      <c r="B688" s="206" t="s">
        <v>174</v>
      </c>
      <c r="C688" s="372"/>
      <c r="D688" s="407">
        <v>1733</v>
      </c>
      <c r="E688" s="254">
        <f>F688+G688+H688+I688+J688</f>
        <v>93</v>
      </c>
      <c r="F688" s="157">
        <v>93</v>
      </c>
      <c r="G688" s="156"/>
      <c r="H688" s="171"/>
      <c r="I688" s="298"/>
      <c r="J688" s="782"/>
    </row>
    <row r="689" spans="1:10" ht="12.75">
      <c r="A689" s="390"/>
      <c r="B689" s="401" t="s">
        <v>198</v>
      </c>
      <c r="C689" s="754"/>
      <c r="D689" s="407"/>
      <c r="E689" s="254"/>
      <c r="F689" s="158"/>
      <c r="G689" s="156"/>
      <c r="H689" s="171"/>
      <c r="I689" s="298"/>
      <c r="J689" s="782"/>
    </row>
    <row r="690" spans="1:10" ht="12.75">
      <c r="A690" s="387">
        <v>23</v>
      </c>
      <c r="B690" s="375" t="s">
        <v>159</v>
      </c>
      <c r="C690" s="755"/>
      <c r="D690" s="407">
        <v>80</v>
      </c>
      <c r="E690" s="161">
        <f>F690+G690+H690+I690+J690</f>
        <v>50</v>
      </c>
      <c r="F690" s="157">
        <v>50</v>
      </c>
      <c r="G690" s="156"/>
      <c r="H690" s="171"/>
      <c r="I690" s="298"/>
      <c r="J690" s="782"/>
    </row>
    <row r="691" spans="1:10" ht="12.75">
      <c r="A691" s="388"/>
      <c r="B691" s="376" t="s">
        <v>199</v>
      </c>
      <c r="C691" s="755"/>
      <c r="D691" s="407"/>
      <c r="E691" s="162"/>
      <c r="F691" s="172"/>
      <c r="G691" s="173"/>
      <c r="H691" s="138"/>
      <c r="I691" s="800"/>
      <c r="J691" s="783"/>
    </row>
    <row r="692" spans="1:10" ht="12.75">
      <c r="A692" s="387">
        <v>24</v>
      </c>
      <c r="B692" s="375" t="s">
        <v>200</v>
      </c>
      <c r="C692" s="755"/>
      <c r="D692" s="407">
        <v>44</v>
      </c>
      <c r="E692" s="161">
        <f>F692+G692+H692+I692+J692</f>
        <v>44</v>
      </c>
      <c r="F692" s="157">
        <v>44</v>
      </c>
      <c r="G692" s="156"/>
      <c r="H692" s="171"/>
      <c r="I692" s="298"/>
      <c r="J692" s="782"/>
    </row>
    <row r="693" spans="1:10" ht="12.75">
      <c r="A693" s="1064">
        <v>25</v>
      </c>
      <c r="B693" s="375" t="s">
        <v>201</v>
      </c>
      <c r="C693" s="755"/>
      <c r="D693" s="768">
        <v>27</v>
      </c>
      <c r="E693" s="162">
        <f>F693+G693+H693+I693+J693</f>
        <v>27</v>
      </c>
      <c r="F693" s="155">
        <v>27</v>
      </c>
      <c r="G693" s="173"/>
      <c r="H693" s="138"/>
      <c r="I693" s="800"/>
      <c r="J693" s="783"/>
    </row>
    <row r="694" spans="1:10" ht="12.75">
      <c r="A694" s="400">
        <v>26</v>
      </c>
      <c r="B694" s="124" t="s">
        <v>174</v>
      </c>
      <c r="C694" s="372"/>
      <c r="D694" s="407"/>
      <c r="E694" s="162"/>
      <c r="F694" s="157"/>
      <c r="G694" s="156"/>
      <c r="H694" s="171"/>
      <c r="I694" s="298"/>
      <c r="J694" s="782"/>
    </row>
    <row r="695" spans="1:10" ht="12.75">
      <c r="A695" s="400"/>
      <c r="B695" s="376" t="s">
        <v>202</v>
      </c>
      <c r="C695" s="755"/>
      <c r="D695" s="407">
        <v>5700</v>
      </c>
      <c r="E695" s="162">
        <f>F695+G695+H695+I695+J695</f>
        <v>5</v>
      </c>
      <c r="F695" s="157">
        <v>5</v>
      </c>
      <c r="G695" s="156"/>
      <c r="H695" s="171"/>
      <c r="I695" s="298"/>
      <c r="J695" s="782"/>
    </row>
    <row r="696" spans="1:10" ht="12.75">
      <c r="A696" s="400"/>
      <c r="B696" s="376" t="s">
        <v>203</v>
      </c>
      <c r="C696" s="755"/>
      <c r="D696" s="407"/>
      <c r="E696" s="162"/>
      <c r="F696" s="157"/>
      <c r="G696" s="156"/>
      <c r="H696" s="171"/>
      <c r="I696" s="298"/>
      <c r="J696" s="782"/>
    </row>
    <row r="697" spans="1:10" ht="12.75">
      <c r="A697" s="400"/>
      <c r="B697" s="376" t="s">
        <v>204</v>
      </c>
      <c r="C697" s="755"/>
      <c r="D697" s="407"/>
      <c r="E697" s="162"/>
      <c r="F697" s="157"/>
      <c r="G697" s="156"/>
      <c r="H697" s="171"/>
      <c r="I697" s="298"/>
      <c r="J697" s="782"/>
    </row>
    <row r="698" spans="1:10" ht="12.75">
      <c r="A698" s="389">
        <v>27</v>
      </c>
      <c r="B698" s="124" t="s">
        <v>174</v>
      </c>
      <c r="C698" s="372"/>
      <c r="D698" s="407"/>
      <c r="E698" s="162"/>
      <c r="F698" s="157"/>
      <c r="G698" s="156"/>
      <c r="H698" s="171"/>
      <c r="I698" s="298"/>
      <c r="J698" s="782"/>
    </row>
    <row r="699" spans="1:10" ht="15.75" customHeight="1">
      <c r="A699" s="1065"/>
      <c r="B699" s="376" t="s">
        <v>205</v>
      </c>
      <c r="C699" s="755"/>
      <c r="D699" s="407">
        <v>877</v>
      </c>
      <c r="E699" s="162">
        <f>F699+G699+H699+I699+J699</f>
        <v>27</v>
      </c>
      <c r="F699" s="157">
        <v>27</v>
      </c>
      <c r="G699" s="156"/>
      <c r="H699" s="171"/>
      <c r="I699" s="298"/>
      <c r="J699" s="782"/>
    </row>
    <row r="700" spans="1:10" ht="12.75">
      <c r="A700" s="390"/>
      <c r="B700" s="376" t="s">
        <v>206</v>
      </c>
      <c r="C700" s="755"/>
      <c r="D700" s="407"/>
      <c r="E700" s="162"/>
      <c r="F700" s="157"/>
      <c r="G700" s="156"/>
      <c r="H700" s="171"/>
      <c r="I700" s="298"/>
      <c r="J700" s="782"/>
    </row>
    <row r="701" spans="1:10" ht="12.75">
      <c r="A701" s="400">
        <v>28</v>
      </c>
      <c r="B701" s="124" t="s">
        <v>174</v>
      </c>
      <c r="C701" s="372"/>
      <c r="D701" s="407">
        <v>13417</v>
      </c>
      <c r="E701" s="162">
        <f>F701+G701+H701+I701+J701</f>
        <v>120</v>
      </c>
      <c r="F701" s="157">
        <v>120</v>
      </c>
      <c r="G701" s="156"/>
      <c r="H701" s="171"/>
      <c r="I701" s="298"/>
      <c r="J701" s="782"/>
    </row>
    <row r="702" spans="1:10" ht="13.5" thickBot="1">
      <c r="A702" s="400"/>
      <c r="B702" s="376" t="s">
        <v>207</v>
      </c>
      <c r="C702" s="755"/>
      <c r="D702" s="768"/>
      <c r="E702" s="162"/>
      <c r="F702" s="155"/>
      <c r="G702" s="173"/>
      <c r="H702" s="138"/>
      <c r="I702" s="800"/>
      <c r="J702" s="783"/>
    </row>
    <row r="703" spans="1:10" ht="13.5" thickBot="1">
      <c r="A703" s="44"/>
      <c r="B703" s="81" t="s">
        <v>48</v>
      </c>
      <c r="C703" s="708"/>
      <c r="D703" s="472">
        <f>D704</f>
        <v>3</v>
      </c>
      <c r="E703" s="343">
        <f aca="true" t="shared" si="137" ref="E703:J703">E704</f>
        <v>3</v>
      </c>
      <c r="F703" s="135">
        <f t="shared" si="137"/>
        <v>3</v>
      </c>
      <c r="G703" s="324">
        <f t="shared" si="137"/>
        <v>0</v>
      </c>
      <c r="H703" s="134">
        <f t="shared" si="137"/>
        <v>0</v>
      </c>
      <c r="I703" s="857">
        <f t="shared" si="137"/>
        <v>0</v>
      </c>
      <c r="J703" s="473">
        <f t="shared" si="137"/>
        <v>0</v>
      </c>
    </row>
    <row r="704" spans="1:10" ht="13.5" thickBot="1">
      <c r="A704" s="399">
        <v>1</v>
      </c>
      <c r="B704" s="404" t="s">
        <v>208</v>
      </c>
      <c r="C704" s="756"/>
      <c r="D704" s="767">
        <f>F704+G704+H704+I704+J704</f>
        <v>3</v>
      </c>
      <c r="E704" s="245">
        <f aca="true" t="shared" si="138" ref="E704:E709">F704+G704+H704+I704+J704</f>
        <v>3</v>
      </c>
      <c r="F704" s="160">
        <v>3</v>
      </c>
      <c r="G704" s="153"/>
      <c r="H704" s="139"/>
      <c r="I704" s="799"/>
      <c r="J704" s="784"/>
    </row>
    <row r="705" spans="1:10" ht="13.5" thickBot="1">
      <c r="A705" s="25"/>
      <c r="B705" s="99" t="s">
        <v>564</v>
      </c>
      <c r="C705" s="757">
        <f>C706</f>
        <v>-22.819999999999936</v>
      </c>
      <c r="D705" s="1035"/>
      <c r="E705" s="247">
        <f t="shared" si="138"/>
        <v>8311.68</v>
      </c>
      <c r="F705" s="151">
        <f>F706+F710</f>
        <v>7676.68</v>
      </c>
      <c r="G705" s="304">
        <f>G706</f>
        <v>0</v>
      </c>
      <c r="H705" s="144">
        <f>H706</f>
        <v>0</v>
      </c>
      <c r="I705" s="829">
        <f>I706</f>
        <v>0</v>
      </c>
      <c r="J705" s="194">
        <v>635</v>
      </c>
    </row>
    <row r="706" spans="1:10" s="4" customFormat="1" ht="13.5" thickBot="1">
      <c r="A706" s="89" t="s">
        <v>6</v>
      </c>
      <c r="B706" s="64" t="s">
        <v>16</v>
      </c>
      <c r="C706" s="707">
        <f>C707+C708+C709</f>
        <v>-22.819999999999936</v>
      </c>
      <c r="D706" s="526">
        <f>D707+D708</f>
        <v>0</v>
      </c>
      <c r="E706" s="253">
        <f>E707+E708+E709</f>
        <v>7811.68</v>
      </c>
      <c r="F706" s="160">
        <f>F707+F708+F709</f>
        <v>7176.68</v>
      </c>
      <c r="G706" s="301">
        <f>G707+G708</f>
        <v>0</v>
      </c>
      <c r="H706" s="147">
        <f>H707+H708</f>
        <v>0</v>
      </c>
      <c r="I706" s="794">
        <f>I707+I708</f>
        <v>0</v>
      </c>
      <c r="J706" s="767">
        <f>J707+J708</f>
        <v>1719.49</v>
      </c>
    </row>
    <row r="707" spans="1:10" s="4" customFormat="1" ht="12.75">
      <c r="A707" s="105">
        <v>1</v>
      </c>
      <c r="B707" s="209" t="s">
        <v>60</v>
      </c>
      <c r="C707" s="379"/>
      <c r="D707" s="407"/>
      <c r="E707" s="253">
        <f t="shared" si="138"/>
        <v>1000</v>
      </c>
      <c r="F707" s="157">
        <v>1000</v>
      </c>
      <c r="G707" s="311"/>
      <c r="H707" s="142"/>
      <c r="I707" s="345">
        <v>0</v>
      </c>
      <c r="J707" s="884"/>
    </row>
    <row r="708" spans="1:11" s="4" customFormat="1" ht="12.75">
      <c r="A708" s="112">
        <v>2</v>
      </c>
      <c r="B708" s="597" t="s">
        <v>569</v>
      </c>
      <c r="C708" s="379">
        <v>1566.42</v>
      </c>
      <c r="D708" s="768"/>
      <c r="E708" s="253">
        <f t="shared" si="138"/>
        <v>9485.41</v>
      </c>
      <c r="F708" s="157">
        <v>7765.92</v>
      </c>
      <c r="G708" s="311"/>
      <c r="H708" s="142"/>
      <c r="I708" s="345"/>
      <c r="J708" s="407">
        <v>1719.49</v>
      </c>
      <c r="K708" s="966"/>
    </row>
    <row r="709" spans="1:10" s="4" customFormat="1" ht="12.75">
      <c r="A709" s="121"/>
      <c r="B709" s="597" t="s">
        <v>570</v>
      </c>
      <c r="C709" s="379">
        <v>-1589.24</v>
      </c>
      <c r="D709" s="407"/>
      <c r="E709" s="161">
        <f t="shared" si="138"/>
        <v>-2673.73</v>
      </c>
      <c r="F709" s="906">
        <v>-1589.24</v>
      </c>
      <c r="G709" s="311"/>
      <c r="H709" s="142"/>
      <c r="I709" s="345"/>
      <c r="J709" s="407">
        <v>-1084.49</v>
      </c>
    </row>
    <row r="710" spans="1:10" s="4" customFormat="1" ht="13.5" thickBot="1">
      <c r="A710" s="89" t="s">
        <v>10</v>
      </c>
      <c r="B710" s="64" t="s">
        <v>596</v>
      </c>
      <c r="C710" s="379"/>
      <c r="D710" s="408"/>
      <c r="E710" s="1021">
        <f aca="true" t="shared" si="139" ref="E710:J711">E711</f>
        <v>500</v>
      </c>
      <c r="F710" s="986">
        <f t="shared" si="139"/>
        <v>500</v>
      </c>
      <c r="G710" s="988">
        <f t="shared" si="139"/>
        <v>0</v>
      </c>
      <c r="H710" s="988">
        <f t="shared" si="139"/>
        <v>0</v>
      </c>
      <c r="I710" s="988">
        <f t="shared" si="139"/>
        <v>0</v>
      </c>
      <c r="J710" s="988">
        <f t="shared" si="139"/>
        <v>0</v>
      </c>
    </row>
    <row r="711" spans="1:10" s="4" customFormat="1" ht="12.75">
      <c r="A711" s="205"/>
      <c r="B711" s="987" t="s">
        <v>597</v>
      </c>
      <c r="C711" s="379"/>
      <c r="D711" s="407"/>
      <c r="E711" s="161">
        <f t="shared" si="139"/>
        <v>500</v>
      </c>
      <c r="F711" s="157">
        <f t="shared" si="139"/>
        <v>500</v>
      </c>
      <c r="G711" s="142">
        <f t="shared" si="139"/>
        <v>0</v>
      </c>
      <c r="H711" s="142">
        <f t="shared" si="139"/>
        <v>0</v>
      </c>
      <c r="I711" s="142">
        <f t="shared" si="139"/>
        <v>0</v>
      </c>
      <c r="J711" s="142">
        <f t="shared" si="139"/>
        <v>0</v>
      </c>
    </row>
    <row r="712" spans="1:10" s="4" customFormat="1" ht="12.75">
      <c r="A712" s="122">
        <v>1</v>
      </c>
      <c r="B712" s="948" t="s">
        <v>598</v>
      </c>
      <c r="C712" s="1018"/>
      <c r="D712" s="407"/>
      <c r="E712" s="161">
        <f>F712+G712+H712+I712+J712</f>
        <v>500</v>
      </c>
      <c r="F712" s="906">
        <v>500</v>
      </c>
      <c r="G712" s="311"/>
      <c r="H712" s="142"/>
      <c r="I712" s="163"/>
      <c r="J712" s="157"/>
    </row>
    <row r="713" spans="1:10" s="4" customFormat="1" ht="12.75">
      <c r="A713" s="123"/>
      <c r="B713" s="949" t="s">
        <v>599</v>
      </c>
      <c r="C713" s="1018"/>
      <c r="D713" s="407"/>
      <c r="E713" s="161"/>
      <c r="F713" s="906"/>
      <c r="G713" s="311"/>
      <c r="H713" s="142"/>
      <c r="I713" s="163"/>
      <c r="J713" s="157"/>
    </row>
    <row r="714" spans="1:10" ht="13.5" thickBot="1">
      <c r="A714" s="596" t="s">
        <v>82</v>
      </c>
      <c r="B714" s="54" t="s">
        <v>566</v>
      </c>
      <c r="C714" s="980"/>
      <c r="D714" s="984">
        <f>D716</f>
        <v>0</v>
      </c>
      <c r="E714" s="981">
        <f aca="true" t="shared" si="140" ref="E714:J714">E716</f>
        <v>815</v>
      </c>
      <c r="F714" s="982">
        <f t="shared" si="140"/>
        <v>815</v>
      </c>
      <c r="G714" s="983"/>
      <c r="H714" s="984">
        <f t="shared" si="140"/>
        <v>0</v>
      </c>
      <c r="I714" s="985">
        <f t="shared" si="140"/>
        <v>0</v>
      </c>
      <c r="J714" s="984">
        <f t="shared" si="140"/>
        <v>0</v>
      </c>
    </row>
    <row r="715" spans="1:10" ht="12.75">
      <c r="A715" s="70"/>
      <c r="B715" s="126" t="s">
        <v>52</v>
      </c>
      <c r="C715" s="750"/>
      <c r="D715" s="1055"/>
      <c r="E715" s="621"/>
      <c r="F715" s="622"/>
      <c r="G715" s="623"/>
      <c r="H715" s="624"/>
      <c r="I715" s="859"/>
      <c r="J715" s="904"/>
    </row>
    <row r="716" spans="1:10" ht="13.5" thickBot="1">
      <c r="A716" s="71"/>
      <c r="B716" s="127" t="s">
        <v>51</v>
      </c>
      <c r="C716" s="750"/>
      <c r="D716" s="787">
        <f>D717</f>
        <v>0</v>
      </c>
      <c r="E716" s="763">
        <f aca="true" t="shared" si="141" ref="E716:J716">E717</f>
        <v>815</v>
      </c>
      <c r="F716" s="402">
        <f t="shared" si="141"/>
        <v>815</v>
      </c>
      <c r="G716" s="416"/>
      <c r="H716" s="417">
        <f t="shared" si="141"/>
        <v>0</v>
      </c>
      <c r="I716" s="860">
        <f t="shared" si="141"/>
        <v>0</v>
      </c>
      <c r="J716" s="787">
        <f t="shared" si="141"/>
        <v>0</v>
      </c>
    </row>
    <row r="717" spans="1:10" ht="13.5" thickBot="1">
      <c r="A717" s="68" t="s">
        <v>10</v>
      </c>
      <c r="B717" s="7" t="s">
        <v>27</v>
      </c>
      <c r="C717" s="701"/>
      <c r="D717" s="788">
        <f aca="true" t="shared" si="142" ref="D717:J717">D718+D727</f>
        <v>0</v>
      </c>
      <c r="E717" s="764">
        <f t="shared" si="142"/>
        <v>815</v>
      </c>
      <c r="F717" s="299">
        <f t="shared" si="142"/>
        <v>815</v>
      </c>
      <c r="G717" s="415">
        <f t="shared" si="142"/>
        <v>0</v>
      </c>
      <c r="H717" s="391">
        <f t="shared" si="142"/>
        <v>0</v>
      </c>
      <c r="I717" s="861">
        <f t="shared" si="142"/>
        <v>0</v>
      </c>
      <c r="J717" s="788">
        <f t="shared" si="142"/>
        <v>0</v>
      </c>
    </row>
    <row r="718" spans="1:10" ht="12.75">
      <c r="A718" s="232"/>
      <c r="B718" s="217" t="s">
        <v>37</v>
      </c>
      <c r="C718" s="723"/>
      <c r="D718" s="789">
        <f>D720+D722+D724</f>
        <v>0</v>
      </c>
      <c r="E718" s="765">
        <f>E720+E722+E724+E725</f>
        <v>185</v>
      </c>
      <c r="F718" s="403">
        <f>F720+F722+F724+F725</f>
        <v>185</v>
      </c>
      <c r="G718" s="414">
        <f>G720+G722+G724</f>
        <v>0</v>
      </c>
      <c r="H718" s="363">
        <f>H720+H722+H724</f>
        <v>0</v>
      </c>
      <c r="I718" s="862">
        <f>I720+I722+I724</f>
        <v>0</v>
      </c>
      <c r="J718" s="789">
        <f>J720+J722+J724</f>
        <v>0</v>
      </c>
    </row>
    <row r="719" spans="1:10" ht="12.75">
      <c r="A719" s="122">
        <v>1</v>
      </c>
      <c r="B719" s="619" t="s">
        <v>212</v>
      </c>
      <c r="C719" s="128"/>
      <c r="D719" s="420"/>
      <c r="E719" s="344"/>
      <c r="F719" s="391"/>
      <c r="G719" s="312"/>
      <c r="H719" s="171"/>
      <c r="I719" s="810"/>
      <c r="J719" s="871"/>
    </row>
    <row r="720" spans="1:10" ht="12.75">
      <c r="A720" s="123"/>
      <c r="B720" s="620" t="s">
        <v>213</v>
      </c>
      <c r="C720" s="128"/>
      <c r="D720" s="420"/>
      <c r="E720" s="917">
        <f>F720+G720+H720+I720+J720</f>
        <v>5</v>
      </c>
      <c r="F720" s="391">
        <v>5</v>
      </c>
      <c r="G720" s="312"/>
      <c r="H720" s="171"/>
      <c r="I720" s="810"/>
      <c r="J720" s="871"/>
    </row>
    <row r="721" spans="1:10" ht="12.75">
      <c r="A721" s="112">
        <v>2</v>
      </c>
      <c r="B721" s="133" t="s">
        <v>214</v>
      </c>
      <c r="C721" s="125"/>
      <c r="D721" s="420"/>
      <c r="E721" s="266"/>
      <c r="F721" s="299"/>
      <c r="G721" s="312"/>
      <c r="H721" s="171"/>
      <c r="I721" s="810"/>
      <c r="J721" s="871"/>
    </row>
    <row r="722" spans="1:10" ht="12.75">
      <c r="A722" s="205"/>
      <c r="B722" s="40" t="s">
        <v>215</v>
      </c>
      <c r="C722" s="128"/>
      <c r="D722" s="420"/>
      <c r="E722" s="344">
        <f>F722+G722+H722+I722+J722</f>
        <v>60</v>
      </c>
      <c r="F722" s="1062">
        <v>60</v>
      </c>
      <c r="G722" s="313"/>
      <c r="H722" s="138"/>
      <c r="I722" s="291"/>
      <c r="J722" s="870"/>
    </row>
    <row r="723" spans="1:10" ht="12.75">
      <c r="A723" s="122">
        <v>3</v>
      </c>
      <c r="B723" s="619" t="s">
        <v>216</v>
      </c>
      <c r="C723" s="128"/>
      <c r="D723" s="420"/>
      <c r="E723" s="344"/>
      <c r="F723" s="237"/>
      <c r="G723" s="313"/>
      <c r="H723" s="138"/>
      <c r="I723" s="291"/>
      <c r="J723" s="871"/>
    </row>
    <row r="724" spans="1:10" ht="12.75">
      <c r="A724" s="208"/>
      <c r="B724" s="40" t="s">
        <v>217</v>
      </c>
      <c r="C724" s="619"/>
      <c r="D724" s="1056"/>
      <c r="E724" s="908">
        <f>F724+G724+H724+I724+J724</f>
        <v>70</v>
      </c>
      <c r="F724" s="237">
        <v>70</v>
      </c>
      <c r="G724" s="307"/>
      <c r="H724" s="137"/>
      <c r="I724" s="807"/>
      <c r="J724" s="879"/>
    </row>
    <row r="725" spans="1:10" ht="12.75">
      <c r="A725" s="122">
        <v>4</v>
      </c>
      <c r="B725" s="907" t="s">
        <v>578</v>
      </c>
      <c r="C725" s="928"/>
      <c r="D725" s="788"/>
      <c r="E725" s="916">
        <f>F725+G725+H725+I725+J725</f>
        <v>50</v>
      </c>
      <c r="F725" s="299">
        <v>50</v>
      </c>
      <c r="G725" s="306"/>
      <c r="H725" s="143"/>
      <c r="I725" s="143"/>
      <c r="J725" s="150"/>
    </row>
    <row r="726" spans="1:10" ht="13.5" thickBot="1">
      <c r="A726" s="208"/>
      <c r="B726" s="924" t="s">
        <v>579</v>
      </c>
      <c r="C726" s="993"/>
      <c r="D726" s="1056"/>
      <c r="E726" s="994"/>
      <c r="F726" s="237"/>
      <c r="G726" s="307"/>
      <c r="H726" s="137"/>
      <c r="I726" s="137"/>
      <c r="J726" s="175"/>
    </row>
    <row r="727" spans="1:10" ht="13.5" thickBot="1">
      <c r="A727" s="44"/>
      <c r="B727" s="81" t="s">
        <v>48</v>
      </c>
      <c r="C727" s="83"/>
      <c r="D727" s="1057">
        <f>D728+D729+D730+D731</f>
        <v>0</v>
      </c>
      <c r="E727" s="996">
        <f aca="true" t="shared" si="143" ref="E727:J727">E728+E729+E730+E731+E732</f>
        <v>630</v>
      </c>
      <c r="F727" s="996">
        <f t="shared" si="143"/>
        <v>630</v>
      </c>
      <c r="G727" s="995">
        <f t="shared" si="143"/>
        <v>0</v>
      </c>
      <c r="H727" s="995">
        <f t="shared" si="143"/>
        <v>0</v>
      </c>
      <c r="I727" s="995">
        <f t="shared" si="143"/>
        <v>0</v>
      </c>
      <c r="J727" s="995">
        <f t="shared" si="143"/>
        <v>0</v>
      </c>
    </row>
    <row r="728" spans="1:15" ht="13.5" thickBot="1">
      <c r="A728" s="1095">
        <v>1</v>
      </c>
      <c r="B728" s="509" t="s">
        <v>218</v>
      </c>
      <c r="C728" s="132"/>
      <c r="D728" s="1058"/>
      <c r="E728" s="283">
        <f>F728+G728+H728+I728+J728</f>
        <v>100</v>
      </c>
      <c r="F728" s="392">
        <v>100</v>
      </c>
      <c r="G728" s="314"/>
      <c r="H728" s="160"/>
      <c r="I728" s="802"/>
      <c r="J728" s="905"/>
      <c r="K728" s="1096" t="s">
        <v>614</v>
      </c>
      <c r="L728" s="1098"/>
      <c r="M728" s="1098"/>
      <c r="N728" s="1098"/>
      <c r="O728" s="1098"/>
    </row>
    <row r="729" spans="1:10" ht="12.75">
      <c r="A729" s="204">
        <v>2</v>
      </c>
      <c r="B729" s="128" t="s">
        <v>219</v>
      </c>
      <c r="C729" s="128"/>
      <c r="D729" s="420"/>
      <c r="E729" s="283">
        <f>F729+G729+H729+I729+J729</f>
        <v>60</v>
      </c>
      <c r="F729" s="299">
        <v>60</v>
      </c>
      <c r="G729" s="312"/>
      <c r="H729" s="171"/>
      <c r="I729" s="810"/>
      <c r="J729" s="871"/>
    </row>
    <row r="730" spans="1:15" ht="12.75">
      <c r="A730" s="1092">
        <v>3</v>
      </c>
      <c r="B730" s="128" t="s">
        <v>220</v>
      </c>
      <c r="C730" s="128"/>
      <c r="D730" s="420"/>
      <c r="E730" s="283">
        <f>F730+G730+H730+I730+J730</f>
        <v>380</v>
      </c>
      <c r="F730" s="299">
        <v>380</v>
      </c>
      <c r="G730" s="312"/>
      <c r="H730" s="171"/>
      <c r="I730" s="810"/>
      <c r="J730" s="871"/>
      <c r="K730" s="1096" t="s">
        <v>613</v>
      </c>
      <c r="L730" s="1098"/>
      <c r="M730" s="1098"/>
      <c r="N730" s="1098"/>
      <c r="O730" s="1098"/>
    </row>
    <row r="731" spans="1:10" ht="12.75">
      <c r="A731" s="112">
        <v>4</v>
      </c>
      <c r="B731" s="124" t="s">
        <v>221</v>
      </c>
      <c r="C731" s="124"/>
      <c r="D731" s="1059"/>
      <c r="E731" s="764">
        <f>F731+G731+H731+I731+J731</f>
        <v>5</v>
      </c>
      <c r="F731" s="990">
        <v>5</v>
      </c>
      <c r="G731" s="528"/>
      <c r="H731" s="1002"/>
      <c r="I731" s="991"/>
      <c r="J731" s="992"/>
    </row>
    <row r="732" spans="1:10" ht="13.5" thickBot="1">
      <c r="A732" s="203">
        <v>5</v>
      </c>
      <c r="B732" s="940" t="s">
        <v>600</v>
      </c>
      <c r="C732" s="863"/>
      <c r="D732" s="1060"/>
      <c r="E732" s="764">
        <f>F732+G732+H732+I732+J732</f>
        <v>85</v>
      </c>
      <c r="F732" s="1063">
        <v>85</v>
      </c>
      <c r="G732" s="87"/>
      <c r="H732" s="1003"/>
      <c r="I732" s="87"/>
      <c r="J732" s="87"/>
    </row>
    <row r="734" spans="2:10" ht="12.75">
      <c r="B734" s="790" t="s">
        <v>54</v>
      </c>
      <c r="D734" s="1103" t="s">
        <v>609</v>
      </c>
      <c r="E734" s="1103"/>
      <c r="F734" s="1103"/>
      <c r="G734" s="1103"/>
      <c r="H734" s="1103"/>
      <c r="I734" s="1103"/>
      <c r="J734" s="1103"/>
    </row>
    <row r="735" spans="2:10" ht="12.75">
      <c r="B735" s="790" t="s">
        <v>70</v>
      </c>
      <c r="D735" s="1103" t="s">
        <v>610</v>
      </c>
      <c r="E735" s="1103"/>
      <c r="F735" s="1103"/>
      <c r="G735" s="1103"/>
      <c r="H735" s="1103"/>
      <c r="I735" s="1103"/>
      <c r="J735" s="1103"/>
    </row>
    <row r="736" spans="4:10" ht="12.75">
      <c r="D736" s="198"/>
      <c r="F736" s="1104"/>
      <c r="G736" s="1104"/>
      <c r="H736" s="1104"/>
      <c r="I736" s="1104"/>
      <c r="J736" s="1104"/>
    </row>
    <row r="737" spans="6:10" ht="12.75">
      <c r="F737" s="1104"/>
      <c r="G737" s="1104"/>
      <c r="H737" s="1104"/>
      <c r="I737" s="1104"/>
      <c r="J737" s="1104"/>
    </row>
    <row r="738" spans="6:10" ht="15">
      <c r="F738" s="1099"/>
      <c r="G738" s="1099"/>
      <c r="H738" s="1099"/>
      <c r="I738" s="1099"/>
      <c r="J738" s="1099"/>
    </row>
    <row r="739" spans="8:10" ht="12.75">
      <c r="H739" s="1101" t="s">
        <v>611</v>
      </c>
      <c r="I739" s="1101"/>
      <c r="J739" s="1101"/>
    </row>
    <row r="740" spans="8:10" ht="12.75">
      <c r="H740" s="1101" t="s">
        <v>612</v>
      </c>
      <c r="I740" s="1101"/>
      <c r="J740" s="1101"/>
    </row>
  </sheetData>
  <sheetProtection/>
  <mergeCells count="23">
    <mergeCell ref="H740:J740"/>
    <mergeCell ref="D3:I3"/>
    <mergeCell ref="F191:H191"/>
    <mergeCell ref="A4:J4"/>
    <mergeCell ref="A5:J5"/>
    <mergeCell ref="F736:J736"/>
    <mergeCell ref="F738:J738"/>
    <mergeCell ref="D1:J1"/>
    <mergeCell ref="D2:J2"/>
    <mergeCell ref="H739:J739"/>
    <mergeCell ref="A6:J6"/>
    <mergeCell ref="D734:J734"/>
    <mergeCell ref="D735:J735"/>
    <mergeCell ref="F737:J737"/>
    <mergeCell ref="K257:M257"/>
    <mergeCell ref="K728:O728"/>
    <mergeCell ref="K730:O730"/>
    <mergeCell ref="K275:M275"/>
    <mergeCell ref="K276:M276"/>
    <mergeCell ref="K305:M305"/>
    <mergeCell ref="K324:M324"/>
    <mergeCell ref="K330:M330"/>
    <mergeCell ref="K341:M341"/>
  </mergeCells>
  <printOptions/>
  <pageMargins left="0.1968503937007874" right="0.1968503937007874" top="0.1968503937007874" bottom="0.1968503937007874" header="0" footer="0.1968503937007874"/>
  <pageSetup fitToHeight="0" fitToWidth="1" horizontalDpi="300" verticalDpi="300" orientation="landscape" paperSize="9" scale="89" r:id="rId2"/>
  <headerFooter>
    <oddFooter>&amp;C&amp;8F-PO-09-02,ed.4,rev.0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mioara.mitri</cp:lastModifiedBy>
  <cp:lastPrinted>2018-11-28T13:05:38Z</cp:lastPrinted>
  <dcterms:created xsi:type="dcterms:W3CDTF">1996-10-14T23:33:28Z</dcterms:created>
  <dcterms:modified xsi:type="dcterms:W3CDTF">2018-11-29T10:12:02Z</dcterms:modified>
  <cp:category/>
  <cp:version/>
  <cp:contentType/>
  <cp:contentStatus/>
</cp:coreProperties>
</file>